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LEY Y DISPOSICIONES 2020\INICIATIVA COMISION H\Anexos Tecnicos Disposiciones\Sanitarios\"/>
    </mc:Choice>
  </mc:AlternateContent>
  <bookViews>
    <workbookView xWindow="0" yWindow="0" windowWidth="25200" windowHeight="12570"/>
  </bookViews>
  <sheets>
    <sheet name="SANITARIOS" sheetId="1" r:id="rId1"/>
  </sheets>
  <definedNames>
    <definedName name="_xlnm.Print_Area" localSheetId="0">SANITARIOS!$A$1:$P$24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H25" i="1" s="1"/>
  <c r="I25" i="1" s="1"/>
  <c r="E25" i="1"/>
  <c r="N9" i="1" l="1"/>
  <c r="N7" i="1"/>
  <c r="N8" i="1"/>
  <c r="K6" i="1"/>
  <c r="N6" i="1" s="1"/>
  <c r="O7" i="1"/>
  <c r="O9" i="1"/>
  <c r="L6" i="1"/>
  <c r="O6" i="1" s="1"/>
  <c r="D20" i="1"/>
  <c r="C20" i="1"/>
  <c r="O8" i="1"/>
  <c r="M6" i="1"/>
  <c r="K10" i="1" l="1"/>
  <c r="L10" i="1"/>
  <c r="O10" i="1"/>
  <c r="P6" i="1"/>
  <c r="Q8" i="1" s="1"/>
  <c r="M10" i="1"/>
  <c r="K11" i="1" l="1"/>
  <c r="N10" i="1"/>
  <c r="P10" i="1"/>
  <c r="N11" i="1" l="1"/>
  <c r="E17" i="1"/>
  <c r="F17" i="1" s="1"/>
  <c r="E16" i="1"/>
  <c r="F16" i="1" s="1"/>
  <c r="E18" i="1"/>
  <c r="F18" i="1" s="1"/>
  <c r="E19" i="1"/>
  <c r="F19" i="1" s="1"/>
  <c r="E20" i="1" l="1"/>
  <c r="C21" i="1" l="1"/>
  <c r="F20" i="1"/>
</calcChain>
</file>

<file path=xl/sharedStrings.xml><?xml version="1.0" encoding="utf-8"?>
<sst xmlns="http://schemas.openxmlformats.org/spreadsheetml/2006/main" count="60" uniqueCount="41">
  <si>
    <t xml:space="preserve">TESORERIA MUNICIPAL </t>
  </si>
  <si>
    <t xml:space="preserve">DIRECCION DE INGRESOS </t>
  </si>
  <si>
    <t>COSTEO SANITARIOS</t>
  </si>
  <si>
    <t>Clave</t>
  </si>
  <si>
    <t xml:space="preserve">Concepto </t>
  </si>
  <si>
    <t>Dias</t>
  </si>
  <si>
    <t>Horario de atención</t>
  </si>
  <si>
    <t>Personal</t>
  </si>
  <si>
    <t>Sueldo Quincenal</t>
  </si>
  <si>
    <t>Prorrateo por dia</t>
  </si>
  <si>
    <t>Costo anual personal</t>
  </si>
  <si>
    <t>Recaudador</t>
  </si>
  <si>
    <t>Inspector</t>
  </si>
  <si>
    <t>Ejecutivo Profesional B</t>
  </si>
  <si>
    <t>Ejecutivo Profesional B (3 horas)</t>
  </si>
  <si>
    <t xml:space="preserve">Sanitarios Mercado Embajadoras </t>
  </si>
  <si>
    <t>Lunes a Domingo</t>
  </si>
  <si>
    <t>08:00 a 21:00 horas</t>
  </si>
  <si>
    <t>Sanitarios Ex Estacion del FFCC</t>
  </si>
  <si>
    <t xml:space="preserve">Sanitarios Mercado Hidalgo </t>
  </si>
  <si>
    <t xml:space="preserve">Sanitarios Museo de las Momias </t>
  </si>
  <si>
    <t>08:00 a 19:00 horas</t>
  </si>
  <si>
    <t>COSTO</t>
  </si>
  <si>
    <t>COSTO TOTAL</t>
  </si>
  <si>
    <t>COSTEO APROXIMADO ANUAL PARA LA OPERACIÓN DE LOS SANITARIOS</t>
  </si>
  <si>
    <t>Material/Insumos</t>
  </si>
  <si>
    <t>Mantenimiento/ Reparación</t>
  </si>
  <si>
    <t>TOTAL POR CONCEPTO</t>
  </si>
  <si>
    <t>TOTAL</t>
  </si>
  <si>
    <t>Inspector (3 horas por lugar)</t>
  </si>
  <si>
    <t>Personal Limpieza</t>
  </si>
  <si>
    <t>Total</t>
  </si>
  <si>
    <t>TOTAL USUARIOS APROXIMADOS</t>
  </si>
  <si>
    <t>TARIFA 2017-2019</t>
  </si>
  <si>
    <t>ACTUALIZACIÓN ACUMULADA 3 AÑOS</t>
  </si>
  <si>
    <t xml:space="preserve">$ ACTUALIZACION </t>
  </si>
  <si>
    <t>ACTUALIZACIÓN 2020</t>
  </si>
  <si>
    <t>$ ACTUALIZACION ACUMULADA</t>
  </si>
  <si>
    <t>$ ACTUALIZACION ACUMULADA 2017-2020</t>
  </si>
  <si>
    <t>TARIFA+ACTUALIZACIÓN</t>
  </si>
  <si>
    <t>PROPUESTA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</si>
</sst>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Book Antiqua"/>
      <family val="1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44" fontId="0" fillId="0" borderId="0" xfId="0" applyNumberFormat="1"/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44" fontId="1" fillId="2" borderId="4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44" fontId="1" fillId="2" borderId="6" xfId="0" applyNumberFormat="1" applyFont="1" applyFill="1" applyBorder="1" applyAlignment="1">
      <alignment horizontal="center" vertical="center"/>
    </xf>
    <xf numFmtId="44" fontId="1" fillId="2" borderId="6" xfId="0" applyNumberFormat="1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4" fontId="0" fillId="0" borderId="4" xfId="0" applyNumberFormat="1" applyFont="1" applyBorder="1" applyAlignment="1">
      <alignment horizontal="center" vertical="center"/>
    </xf>
    <xf numFmtId="1" fontId="0" fillId="0" borderId="4" xfId="0" applyNumberFormat="1" applyFont="1" applyBorder="1" applyAlignment="1">
      <alignment horizontal="center" vertical="center"/>
    </xf>
    <xf numFmtId="44" fontId="0" fillId="0" borderId="4" xfId="0" applyNumberFormat="1" applyBorder="1" applyAlignment="1">
      <alignment horizontal="center" vertical="center"/>
    </xf>
    <xf numFmtId="44" fontId="0" fillId="0" borderId="4" xfId="0" applyNumberFormat="1" applyBorder="1" applyAlignment="1">
      <alignment horizontal="center" vertical="center" wrapText="1"/>
    </xf>
    <xf numFmtId="44" fontId="0" fillId="0" borderId="4" xfId="0" applyNumberFormat="1" applyFont="1" applyBorder="1" applyAlignment="1">
      <alignment horizontal="center" vertical="center"/>
    </xf>
    <xf numFmtId="44" fontId="0" fillId="0" borderId="4" xfId="0" applyNumberFormat="1" applyFont="1" applyBorder="1" applyAlignment="1">
      <alignment horizontal="center" vertical="center"/>
    </xf>
    <xf numFmtId="44" fontId="0" fillId="0" borderId="4" xfId="0" applyNumberFormat="1" applyBorder="1" applyAlignment="1">
      <alignment horizontal="center" vertical="center"/>
    </xf>
    <xf numFmtId="44" fontId="0" fillId="0" borderId="4" xfId="0" applyNumberFormat="1" applyBorder="1" applyAlignment="1">
      <alignment vertical="center"/>
    </xf>
    <xf numFmtId="44" fontId="0" fillId="0" borderId="7" xfId="0" applyNumberFormat="1" applyBorder="1" applyAlignment="1">
      <alignment horizontal="center" vertical="center"/>
    </xf>
    <xf numFmtId="44" fontId="0" fillId="0" borderId="8" xfId="0" applyNumberFormat="1" applyBorder="1" applyAlignment="1">
      <alignment horizontal="center" vertical="center"/>
    </xf>
    <xf numFmtId="44" fontId="0" fillId="0" borderId="6" xfId="0" applyNumberForma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4" fontId="0" fillId="0" borderId="0" xfId="0" applyNumberFormat="1" applyFont="1" applyAlignment="1">
      <alignment vertical="center"/>
    </xf>
    <xf numFmtId="1" fontId="0" fillId="0" borderId="0" xfId="0" applyNumberFormat="1" applyFont="1" applyAlignment="1">
      <alignment horizontal="center" vertical="center"/>
    </xf>
    <xf numFmtId="4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44" fontId="2" fillId="0" borderId="9" xfId="0" applyNumberFormat="1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44" fontId="0" fillId="0" borderId="0" xfId="0" applyNumberFormat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44" fontId="2" fillId="0" borderId="4" xfId="0" applyNumberFormat="1" applyFont="1" applyBorder="1" applyAlignment="1">
      <alignment horizontal="center" vertical="center"/>
    </xf>
    <xf numFmtId="44" fontId="2" fillId="0" borderId="4" xfId="0" applyNumberFormat="1" applyFont="1" applyBorder="1" applyAlignment="1">
      <alignment vertical="center"/>
    </xf>
    <xf numFmtId="0" fontId="1" fillId="2" borderId="10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44" fontId="1" fillId="2" borderId="4" xfId="0" applyNumberFormat="1" applyFont="1" applyFill="1" applyBorder="1" applyAlignment="1">
      <alignment horizontal="center" vertical="center"/>
    </xf>
    <xf numFmtId="44" fontId="4" fillId="3" borderId="4" xfId="0" applyNumberFormat="1" applyFont="1" applyFill="1" applyBorder="1" applyAlignment="1">
      <alignment horizontal="center" vertical="center"/>
    </xf>
    <xf numFmtId="44" fontId="2" fillId="3" borderId="4" xfId="0" applyNumberFormat="1" applyFont="1" applyFill="1" applyBorder="1" applyAlignment="1">
      <alignment vertical="center"/>
    </xf>
    <xf numFmtId="3" fontId="0" fillId="0" borderId="4" xfId="0" applyNumberFormat="1" applyBorder="1" applyAlignment="1">
      <alignment horizontal="center" vertical="center"/>
    </xf>
    <xf numFmtId="10" fontId="0" fillId="0" borderId="4" xfId="0" applyNumberFormat="1" applyBorder="1" applyAlignment="1">
      <alignment vertical="center"/>
    </xf>
    <xf numFmtId="44" fontId="5" fillId="0" borderId="4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tabSelected="1" workbookViewId="0">
      <selection activeCell="I17" sqref="I17"/>
    </sheetView>
  </sheetViews>
  <sheetFormatPr baseColWidth="10" defaultRowHeight="15" x14ac:dyDescent="0.25"/>
  <cols>
    <col min="1" max="1" width="6.7109375" style="34" customWidth="1"/>
    <col min="2" max="2" width="31.28515625" customWidth="1"/>
    <col min="3" max="3" width="18" style="34" customWidth="1"/>
    <col min="4" max="4" width="19.140625" customWidth="1"/>
    <col min="5" max="5" width="17.5703125" customWidth="1"/>
    <col min="6" max="6" width="16.42578125" customWidth="1"/>
    <col min="7" max="7" width="16" customWidth="1"/>
    <col min="8" max="8" width="17.5703125" style="4" customWidth="1"/>
    <col min="9" max="9" width="23.28515625" style="4" customWidth="1"/>
    <col min="10" max="10" width="13.28515625" style="4" customWidth="1"/>
    <col min="11" max="11" width="14.28515625" customWidth="1"/>
    <col min="12" max="12" width="15.140625" customWidth="1"/>
    <col min="13" max="13" width="19.85546875" customWidth="1"/>
    <col min="14" max="16" width="13.5703125" customWidth="1"/>
  </cols>
  <sheetData>
    <row r="1" spans="1:18" ht="15.75" x14ac:dyDescent="0.25">
      <c r="A1" s="1"/>
      <c r="B1" s="2" t="s">
        <v>0</v>
      </c>
      <c r="C1" s="3"/>
      <c r="D1" s="2"/>
      <c r="E1" s="2"/>
      <c r="F1" s="2"/>
      <c r="G1" s="2"/>
    </row>
    <row r="2" spans="1:18" ht="15.75" x14ac:dyDescent="0.25">
      <c r="A2" s="1"/>
      <c r="B2" s="2" t="s">
        <v>1</v>
      </c>
      <c r="C2" s="3"/>
      <c r="D2" s="2"/>
      <c r="E2" s="2"/>
      <c r="F2" s="2"/>
      <c r="G2" s="2"/>
    </row>
    <row r="3" spans="1:18" ht="15.75" x14ac:dyDescent="0.25">
      <c r="A3" s="1"/>
      <c r="B3" s="2" t="s">
        <v>2</v>
      </c>
      <c r="C3" s="3"/>
      <c r="D3" s="2"/>
      <c r="E3" s="2"/>
      <c r="F3" s="2"/>
      <c r="G3" s="2"/>
    </row>
    <row r="4" spans="1:18" ht="15.75" customHeight="1" x14ac:dyDescent="0.25">
      <c r="A4" s="5" t="s">
        <v>3</v>
      </c>
      <c r="B4" s="5" t="s">
        <v>4</v>
      </c>
      <c r="C4" s="5" t="s">
        <v>5</v>
      </c>
      <c r="D4" s="6" t="s">
        <v>6</v>
      </c>
      <c r="E4" s="7" t="s">
        <v>7</v>
      </c>
      <c r="F4" s="8"/>
      <c r="G4" s="8"/>
      <c r="H4" s="9" t="s">
        <v>8</v>
      </c>
      <c r="I4" s="9"/>
      <c r="J4" s="9"/>
      <c r="K4" s="9" t="s">
        <v>9</v>
      </c>
      <c r="L4" s="9"/>
      <c r="M4" s="9"/>
      <c r="N4" s="9" t="s">
        <v>10</v>
      </c>
      <c r="O4" s="9"/>
      <c r="P4" s="9"/>
    </row>
    <row r="5" spans="1:18" ht="36" customHeight="1" x14ac:dyDescent="0.25">
      <c r="A5" s="8"/>
      <c r="B5" s="8"/>
      <c r="C5" s="8"/>
      <c r="D5" s="10"/>
      <c r="E5" s="14" t="s">
        <v>30</v>
      </c>
      <c r="F5" s="11" t="s">
        <v>12</v>
      </c>
      <c r="G5" s="12" t="s">
        <v>13</v>
      </c>
      <c r="H5" s="14" t="s">
        <v>30</v>
      </c>
      <c r="I5" s="13" t="s">
        <v>12</v>
      </c>
      <c r="J5" s="14" t="s">
        <v>13</v>
      </c>
      <c r="K5" s="14" t="s">
        <v>30</v>
      </c>
      <c r="L5" s="14" t="s">
        <v>29</v>
      </c>
      <c r="M5" s="14" t="s">
        <v>14</v>
      </c>
      <c r="N5" s="13" t="s">
        <v>11</v>
      </c>
      <c r="O5" s="13" t="s">
        <v>12</v>
      </c>
      <c r="P5" s="14" t="s">
        <v>13</v>
      </c>
    </row>
    <row r="6" spans="1:18" ht="36.75" customHeight="1" x14ac:dyDescent="0.25">
      <c r="A6" s="15">
        <v>437</v>
      </c>
      <c r="B6" s="16" t="s">
        <v>15</v>
      </c>
      <c r="C6" s="15" t="s">
        <v>16</v>
      </c>
      <c r="D6" s="17" t="s">
        <v>17</v>
      </c>
      <c r="E6" s="18">
        <v>1</v>
      </c>
      <c r="F6" s="18">
        <v>1</v>
      </c>
      <c r="G6" s="18">
        <v>1</v>
      </c>
      <c r="H6" s="25">
        <v>2400</v>
      </c>
      <c r="I6" s="19">
        <v>4200</v>
      </c>
      <c r="J6" s="20">
        <v>5250</v>
      </c>
      <c r="K6" s="21">
        <f>H6/15</f>
        <v>160</v>
      </c>
      <c r="L6" s="21">
        <f>((I6/15)/8)*3</f>
        <v>105</v>
      </c>
      <c r="M6" s="22">
        <f>((J6/15)/8)*3</f>
        <v>131.25</v>
      </c>
      <c r="N6" s="24">
        <f>K6*365</f>
        <v>58400</v>
      </c>
      <c r="O6" s="24">
        <f>L6*365</f>
        <v>38325</v>
      </c>
      <c r="P6" s="25">
        <f>M6*365</f>
        <v>47906.25</v>
      </c>
      <c r="Q6" s="4"/>
      <c r="R6" s="4"/>
    </row>
    <row r="7" spans="1:18" ht="36.75" customHeight="1" x14ac:dyDescent="0.25">
      <c r="A7" s="15">
        <v>443</v>
      </c>
      <c r="B7" s="16" t="s">
        <v>18</v>
      </c>
      <c r="C7" s="15" t="s">
        <v>16</v>
      </c>
      <c r="D7" s="17" t="s">
        <v>17</v>
      </c>
      <c r="E7" s="18">
        <v>1</v>
      </c>
      <c r="F7" s="18">
        <v>1</v>
      </c>
      <c r="G7" s="18">
        <v>1</v>
      </c>
      <c r="H7" s="26"/>
      <c r="I7" s="19"/>
      <c r="J7" s="20"/>
      <c r="K7" s="21">
        <v>160</v>
      </c>
      <c r="L7" s="21">
        <v>105</v>
      </c>
      <c r="M7" s="22"/>
      <c r="N7" s="24">
        <f t="shared" ref="N7:N8" si="0">K7*365</f>
        <v>58400</v>
      </c>
      <c r="O7" s="24">
        <f t="shared" ref="O7:O9" si="1">L7*365</f>
        <v>38325</v>
      </c>
      <c r="P7" s="26"/>
      <c r="Q7" s="4"/>
      <c r="R7" s="4"/>
    </row>
    <row r="8" spans="1:18" ht="36.75" customHeight="1" x14ac:dyDescent="0.25">
      <c r="A8" s="15">
        <v>438</v>
      </c>
      <c r="B8" s="16" t="s">
        <v>19</v>
      </c>
      <c r="C8" s="15" t="s">
        <v>16</v>
      </c>
      <c r="D8" s="17" t="s">
        <v>17</v>
      </c>
      <c r="E8" s="18">
        <v>1</v>
      </c>
      <c r="F8" s="18">
        <v>1</v>
      </c>
      <c r="G8" s="18">
        <v>1</v>
      </c>
      <c r="H8" s="26"/>
      <c r="I8" s="19"/>
      <c r="J8" s="20"/>
      <c r="K8" s="21">
        <v>160</v>
      </c>
      <c r="L8" s="21">
        <v>105</v>
      </c>
      <c r="M8" s="22"/>
      <c r="N8" s="24">
        <f t="shared" si="0"/>
        <v>58400</v>
      </c>
      <c r="O8" s="24">
        <f t="shared" si="1"/>
        <v>38325</v>
      </c>
      <c r="P8" s="26"/>
      <c r="Q8" s="4">
        <f>P6/4</f>
        <v>11976.5625</v>
      </c>
      <c r="R8" s="4"/>
    </row>
    <row r="9" spans="1:18" ht="36.75" customHeight="1" x14ac:dyDescent="0.25">
      <c r="A9" s="15">
        <v>445</v>
      </c>
      <c r="B9" s="16" t="s">
        <v>20</v>
      </c>
      <c r="C9" s="15" t="s">
        <v>16</v>
      </c>
      <c r="D9" s="17" t="s">
        <v>21</v>
      </c>
      <c r="E9" s="18">
        <v>1</v>
      </c>
      <c r="F9" s="18">
        <v>1</v>
      </c>
      <c r="G9" s="18">
        <v>1</v>
      </c>
      <c r="H9" s="27"/>
      <c r="I9" s="19"/>
      <c r="J9" s="20"/>
      <c r="K9" s="21">
        <v>160</v>
      </c>
      <c r="L9" s="21">
        <v>105</v>
      </c>
      <c r="M9" s="22"/>
      <c r="N9" s="24">
        <f>K9*365</f>
        <v>58400</v>
      </c>
      <c r="O9" s="24">
        <f t="shared" si="1"/>
        <v>38325</v>
      </c>
      <c r="P9" s="26"/>
      <c r="Q9" s="4"/>
      <c r="R9" s="4"/>
    </row>
    <row r="10" spans="1:18" s="33" customFormat="1" ht="26.25" customHeight="1" x14ac:dyDescent="0.25">
      <c r="A10" s="28"/>
      <c r="B10" s="29"/>
      <c r="C10" s="28"/>
      <c r="D10" s="30"/>
      <c r="E10" s="31"/>
      <c r="F10" s="31"/>
      <c r="G10" s="31"/>
      <c r="H10" s="19" t="s">
        <v>22</v>
      </c>
      <c r="I10" s="19"/>
      <c r="J10" s="19"/>
      <c r="K10" s="23">
        <f>SUM(K6:K9)</f>
        <v>640</v>
      </c>
      <c r="L10" s="23">
        <f>SUM(L6:L9)</f>
        <v>420</v>
      </c>
      <c r="M10" s="23">
        <f>SUM(M6:M9)</f>
        <v>131.25</v>
      </c>
      <c r="N10" s="23">
        <f>SUM(N6:N9)</f>
        <v>233600</v>
      </c>
      <c r="O10" s="23">
        <f>SUM(O6:O9)</f>
        <v>153300</v>
      </c>
      <c r="P10" s="23">
        <f>SUM(P6:P9)</f>
        <v>47906.25</v>
      </c>
      <c r="Q10" s="32"/>
      <c r="R10" s="32"/>
    </row>
    <row r="11" spans="1:18" ht="26.25" customHeight="1" x14ac:dyDescent="0.25">
      <c r="E11" s="35"/>
      <c r="F11" s="35"/>
      <c r="G11" s="35"/>
      <c r="H11" s="52" t="s">
        <v>23</v>
      </c>
      <c r="I11" s="52" t="s">
        <v>23</v>
      </c>
      <c r="J11" s="52"/>
      <c r="K11" s="51">
        <f>SUM(K10:M10)</f>
        <v>1191.25</v>
      </c>
      <c r="L11" s="51"/>
      <c r="M11" s="51"/>
      <c r="N11" s="36">
        <f>SUM(N10:P10)</f>
        <v>434806.25</v>
      </c>
      <c r="O11" s="37"/>
      <c r="P11" s="37"/>
      <c r="Q11" s="4"/>
      <c r="R11" s="4"/>
    </row>
    <row r="12" spans="1:18" x14ac:dyDescent="0.25">
      <c r="E12" s="35"/>
      <c r="F12" s="35"/>
      <c r="G12" s="35"/>
      <c r="H12" s="38"/>
      <c r="I12" s="38"/>
      <c r="J12" s="38"/>
      <c r="K12" s="38"/>
      <c r="L12" s="38"/>
      <c r="M12" s="38"/>
      <c r="N12" s="38"/>
      <c r="O12" s="4"/>
      <c r="P12" s="4"/>
      <c r="Q12" s="4"/>
      <c r="R12" s="4"/>
    </row>
    <row r="13" spans="1:18" ht="15.75" x14ac:dyDescent="0.25">
      <c r="A13" s="2" t="s">
        <v>24</v>
      </c>
      <c r="B13" s="2"/>
      <c r="E13" s="35"/>
      <c r="F13" s="35"/>
      <c r="G13" s="35"/>
      <c r="H13" s="38"/>
      <c r="I13" s="38"/>
      <c r="J13" s="38"/>
      <c r="K13" s="38"/>
      <c r="L13" s="38"/>
      <c r="M13" s="38"/>
      <c r="N13" s="38"/>
      <c r="O13" s="4"/>
      <c r="P13" s="4"/>
      <c r="Q13" s="4"/>
      <c r="R13" s="4"/>
    </row>
    <row r="14" spans="1:18" ht="24.75" customHeight="1" x14ac:dyDescent="0.25">
      <c r="A14" s="5" t="s">
        <v>3</v>
      </c>
      <c r="B14" s="5" t="s">
        <v>4</v>
      </c>
      <c r="C14" s="39" t="s">
        <v>25</v>
      </c>
      <c r="D14" s="40" t="s">
        <v>26</v>
      </c>
      <c r="E14" s="40" t="s">
        <v>7</v>
      </c>
      <c r="F14" s="39" t="s">
        <v>31</v>
      </c>
      <c r="G14" s="35"/>
      <c r="H14" s="38"/>
      <c r="I14" s="38"/>
      <c r="J14" s="38"/>
      <c r="K14" s="35"/>
      <c r="L14" s="35"/>
      <c r="M14" s="35"/>
      <c r="N14" s="35"/>
    </row>
    <row r="15" spans="1:18" ht="24.75" customHeight="1" x14ac:dyDescent="0.25">
      <c r="A15" s="8"/>
      <c r="B15" s="8"/>
      <c r="C15" s="39"/>
      <c r="D15" s="40"/>
      <c r="E15" s="40"/>
      <c r="F15" s="39"/>
      <c r="G15" s="35"/>
      <c r="H15" s="38"/>
      <c r="I15" s="38"/>
      <c r="J15" s="38"/>
      <c r="K15" s="35"/>
      <c r="L15" s="35"/>
      <c r="M15" s="35"/>
      <c r="N15" s="35"/>
    </row>
    <row r="16" spans="1:18" ht="24.75" customHeight="1" x14ac:dyDescent="0.25">
      <c r="A16" s="15">
        <v>437</v>
      </c>
      <c r="B16" s="41" t="s">
        <v>15</v>
      </c>
      <c r="C16" s="21">
        <v>35000</v>
      </c>
      <c r="D16" s="24">
        <v>22000</v>
      </c>
      <c r="E16" s="23">
        <f>O6+Q8</f>
        <v>50301.5625</v>
      </c>
      <c r="F16" s="23">
        <f>SUM(C16:E16)</f>
        <v>107301.5625</v>
      </c>
      <c r="G16" s="35"/>
      <c r="H16" s="38"/>
      <c r="I16" s="38"/>
      <c r="J16" s="38"/>
      <c r="K16" s="35"/>
      <c r="L16" s="35"/>
      <c r="M16" s="35"/>
      <c r="N16" s="35"/>
    </row>
    <row r="17" spans="1:10" ht="24.75" customHeight="1" x14ac:dyDescent="0.25">
      <c r="A17" s="15">
        <v>443</v>
      </c>
      <c r="B17" s="41" t="s">
        <v>18</v>
      </c>
      <c r="C17" s="21">
        <v>35000</v>
      </c>
      <c r="D17" s="24">
        <v>23000</v>
      </c>
      <c r="E17" s="24">
        <f>O7+Q8</f>
        <v>50301.5625</v>
      </c>
      <c r="F17" s="23">
        <f t="shared" ref="F17:F20" si="2">SUM(C17:E17)</f>
        <v>108301.5625</v>
      </c>
    </row>
    <row r="18" spans="1:10" ht="24.75" customHeight="1" x14ac:dyDescent="0.25">
      <c r="A18" s="15">
        <v>438</v>
      </c>
      <c r="B18" s="41" t="s">
        <v>19</v>
      </c>
      <c r="C18" s="21">
        <v>35000</v>
      </c>
      <c r="D18" s="24">
        <v>58000</v>
      </c>
      <c r="E18" s="24">
        <f>O8+Q8</f>
        <v>50301.5625</v>
      </c>
      <c r="F18" s="23">
        <f t="shared" si="2"/>
        <v>143301.5625</v>
      </c>
    </row>
    <row r="19" spans="1:10" ht="24.75" customHeight="1" x14ac:dyDescent="0.25">
      <c r="A19" s="42">
        <v>445</v>
      </c>
      <c r="B19" s="43" t="s">
        <v>20</v>
      </c>
      <c r="C19" s="21">
        <v>35000</v>
      </c>
      <c r="D19" s="24">
        <v>45000</v>
      </c>
      <c r="E19" s="24">
        <f>O9+Q8</f>
        <v>50301.5625</v>
      </c>
      <c r="F19" s="23">
        <f t="shared" si="2"/>
        <v>130301.5625</v>
      </c>
    </row>
    <row r="20" spans="1:10" ht="22.5" customHeight="1" x14ac:dyDescent="0.25">
      <c r="A20" s="44" t="s">
        <v>27</v>
      </c>
      <c r="B20" s="45"/>
      <c r="C20" s="46">
        <f>SUM(C16:C19)</f>
        <v>140000</v>
      </c>
      <c r="D20" s="47">
        <f>SUM(D16:D19)</f>
        <v>148000</v>
      </c>
      <c r="E20" s="47">
        <f>SUM(E16:E19)</f>
        <v>201206.25</v>
      </c>
      <c r="F20" s="23">
        <f t="shared" si="2"/>
        <v>489206.25</v>
      </c>
    </row>
    <row r="21" spans="1:10" ht="25.5" customHeight="1" x14ac:dyDescent="0.25">
      <c r="A21" s="48" t="s">
        <v>28</v>
      </c>
      <c r="B21" s="49"/>
      <c r="C21" s="50">
        <f>SUM(C20:E20)</f>
        <v>489206.25</v>
      </c>
      <c r="D21" s="39"/>
      <c r="E21" s="39"/>
    </row>
    <row r="23" spans="1:10" x14ac:dyDescent="0.25">
      <c r="B23" s="39" t="s">
        <v>32</v>
      </c>
      <c r="C23" s="39" t="s">
        <v>33</v>
      </c>
      <c r="D23" s="40" t="s">
        <v>34</v>
      </c>
      <c r="E23" s="40" t="s">
        <v>37</v>
      </c>
      <c r="F23" s="40" t="s">
        <v>36</v>
      </c>
      <c r="G23" s="40" t="s">
        <v>35</v>
      </c>
      <c r="H23" s="40" t="s">
        <v>38</v>
      </c>
      <c r="I23" s="40" t="s">
        <v>39</v>
      </c>
      <c r="J23" s="40" t="s">
        <v>40</v>
      </c>
    </row>
    <row r="24" spans="1:10" ht="33.75" customHeight="1" x14ac:dyDescent="0.25">
      <c r="B24" s="39"/>
      <c r="C24" s="39"/>
      <c r="D24" s="40"/>
      <c r="E24" s="40"/>
      <c r="F24" s="40"/>
      <c r="G24" s="40"/>
      <c r="H24" s="40"/>
      <c r="I24" s="40"/>
      <c r="J24" s="40"/>
    </row>
    <row r="25" spans="1:10" ht="24.75" customHeight="1" x14ac:dyDescent="0.25">
      <c r="B25" s="53">
        <v>410000</v>
      </c>
      <c r="C25" s="23">
        <v>6</v>
      </c>
      <c r="D25" s="54">
        <v>0.13</v>
      </c>
      <c r="E25" s="24">
        <f>C25*D25</f>
        <v>0.78</v>
      </c>
      <c r="F25" s="54">
        <v>3.5000000000000003E-2</v>
      </c>
      <c r="G25" s="24">
        <f>C25*F25</f>
        <v>0.21000000000000002</v>
      </c>
      <c r="H25" s="24">
        <f>G25+E25</f>
        <v>0.99</v>
      </c>
      <c r="I25" s="24">
        <f>H25+C25</f>
        <v>6.99</v>
      </c>
      <c r="J25" s="55">
        <v>7</v>
      </c>
    </row>
  </sheetData>
  <mergeCells count="34">
    <mergeCell ref="G23:G24"/>
    <mergeCell ref="H23:H24"/>
    <mergeCell ref="I23:I24"/>
    <mergeCell ref="J23:J24"/>
    <mergeCell ref="A20:B20"/>
    <mergeCell ref="A21:B21"/>
    <mergeCell ref="C21:E21"/>
    <mergeCell ref="H6:H9"/>
    <mergeCell ref="B23:B24"/>
    <mergeCell ref="F14:F15"/>
    <mergeCell ref="C23:C24"/>
    <mergeCell ref="D23:D24"/>
    <mergeCell ref="E23:E24"/>
    <mergeCell ref="F23:F24"/>
    <mergeCell ref="H10:J10"/>
    <mergeCell ref="K11:M11"/>
    <mergeCell ref="N11:P11"/>
    <mergeCell ref="A14:A15"/>
    <mergeCell ref="B14:B15"/>
    <mergeCell ref="C14:C15"/>
    <mergeCell ref="D14:D15"/>
    <mergeCell ref="E14:E15"/>
    <mergeCell ref="K4:M4"/>
    <mergeCell ref="N4:P4"/>
    <mergeCell ref="I6:I9"/>
    <mergeCell ref="J6:J9"/>
    <mergeCell ref="M6:M9"/>
    <mergeCell ref="P6:P9"/>
    <mergeCell ref="A4:A5"/>
    <mergeCell ref="B4:B5"/>
    <mergeCell ref="C4:C5"/>
    <mergeCell ref="D4:D5"/>
    <mergeCell ref="E4:G4"/>
    <mergeCell ref="H4:J4"/>
  </mergeCells>
  <pageMargins left="0.7" right="0.7" top="0.75" bottom="0.75" header="0.3" footer="0.3"/>
  <pageSetup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SANITARIOS</vt:lpstr>
      <vt:lpstr>SANITARIOS!Área_de_impresión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2019-10-04T14:59:36Z</dcterms:created>
  <dcterms:modified xsi:type="dcterms:W3CDTF">2019-10-04T15:27:35Z</dcterms:modified>
</cp:coreProperties>
</file>