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.Administrativa\Desktop\3ER TRIMESTRE carpeta\"/>
    </mc:Choice>
  </mc:AlternateContent>
  <xr:revisionPtr revIDLastSave="0" documentId="13_ncr:1_{8200BC6D-A154-4497-8B36-1AAE1217919F}" xr6:coauthVersionLast="47" xr6:coauthVersionMax="47" xr10:uidLastSave="{00000000-0000-0000-0000-000000000000}"/>
  <bookViews>
    <workbookView xWindow="-120" yWindow="-120" windowWidth="29040" windowHeight="15840" tabRatio="863" activeTab="7" xr2:uid="{00000000-000D-0000-FFFF-FFFF00000000}"/>
  </bookViews>
  <sheets>
    <sheet name="Notas a los Edos Financieros" sheetId="1" r:id="rId1"/>
    <sheet name="ESF" sheetId="59" r:id="rId2"/>
    <sheet name="ACT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Print_Titles" localSheetId="2">ACT!$1:$4</definedName>
    <definedName name="_xlnm.Print_Titles" localSheetId="4">EFE!$1:$4</definedName>
    <definedName name="_xlnm.Print_Titles" localSheetId="1">ESF!$1:$4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5" i="62" l="1"/>
  <c r="C125" i="62"/>
  <c r="D117" i="62"/>
  <c r="C117" i="62"/>
  <c r="D115" i="62"/>
  <c r="C115" i="62"/>
  <c r="D113" i="62"/>
  <c r="D103" i="62" s="1"/>
  <c r="C113" i="62"/>
  <c r="C103" i="62" s="1"/>
  <c r="D107" i="62"/>
  <c r="C107" i="62"/>
  <c r="D104" i="62"/>
  <c r="C104" i="62"/>
  <c r="D96" i="62"/>
  <c r="C96" i="62"/>
  <c r="D94" i="62"/>
  <c r="D93" i="62" s="1"/>
  <c r="C94" i="62"/>
  <c r="C93" i="62" s="1"/>
  <c r="D84" i="62"/>
  <c r="C84" i="62"/>
  <c r="D82" i="62"/>
  <c r="C82" i="62"/>
  <c r="D80" i="62"/>
  <c r="C80" i="62"/>
  <c r="D74" i="62"/>
  <c r="C74" i="62"/>
  <c r="D71" i="62"/>
  <c r="C71" i="62"/>
  <c r="D62" i="62"/>
  <c r="C62" i="62"/>
  <c r="D58" i="62"/>
  <c r="C58" i="62"/>
  <c r="D56" i="62"/>
  <c r="C56" i="62"/>
  <c r="D54" i="62"/>
  <c r="C54" i="62"/>
  <c r="D52" i="62"/>
  <c r="C52" i="62"/>
  <c r="D50" i="62"/>
  <c r="C50" i="62"/>
  <c r="D136" i="59"/>
  <c r="D135" i="59"/>
  <c r="C61" i="62" l="1"/>
  <c r="D61" i="62"/>
  <c r="C49" i="62"/>
  <c r="C48" i="62" s="1"/>
  <c r="C135" i="62" s="1"/>
  <c r="C102" i="62"/>
  <c r="D49" i="62"/>
  <c r="D48" i="62" s="1"/>
  <c r="D135" i="62" s="1"/>
  <c r="D102" i="62"/>
  <c r="C116" i="59"/>
  <c r="F116" i="59" s="1"/>
  <c r="F115" i="59" s="1"/>
  <c r="F114" i="59" s="1"/>
  <c r="C42" i="59"/>
  <c r="C44" i="59"/>
  <c r="F26" i="59" l="1"/>
  <c r="F30" i="59"/>
  <c r="F29" i="59"/>
  <c r="F28" i="59"/>
  <c r="F27" i="59"/>
  <c r="D25" i="59"/>
  <c r="D24" i="59"/>
  <c r="D23" i="59"/>
  <c r="D22" i="59"/>
  <c r="D21" i="59"/>
  <c r="D20" i="62" l="1"/>
  <c r="C20" i="62"/>
  <c r="D37" i="62" l="1"/>
  <c r="D28" i="62"/>
  <c r="D43" i="62" l="1"/>
  <c r="F33" i="65" l="1"/>
  <c r="D140" i="59" l="1"/>
  <c r="D139" i="59"/>
  <c r="D138" i="59"/>
  <c r="D134" i="59"/>
  <c r="D133" i="59"/>
  <c r="D123" i="59"/>
  <c r="D122" i="59"/>
  <c r="D121" i="59"/>
  <c r="D120" i="59"/>
  <c r="D119" i="59"/>
  <c r="D117" i="59"/>
  <c r="C204" i="60" l="1"/>
  <c r="D15" i="62" l="1"/>
  <c r="C15" i="62"/>
  <c r="C52" i="59"/>
  <c r="C9" i="60" l="1"/>
  <c r="C215" i="60" l="1"/>
  <c r="C214" i="60" s="1"/>
  <c r="C198" i="60"/>
  <c r="C195" i="60"/>
  <c r="C186" i="60"/>
  <c r="C185" i="60" s="1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60" i="60" l="1"/>
  <c r="C170" i="60"/>
  <c r="C127" i="60"/>
  <c r="C99" i="60"/>
  <c r="F46" i="65"/>
  <c r="F45" i="65"/>
  <c r="F44" i="65"/>
  <c r="F43" i="65"/>
  <c r="F42" i="65"/>
  <c r="F41" i="65"/>
  <c r="F40" i="65"/>
  <c r="F39" i="65"/>
  <c r="F38" i="65"/>
  <c r="F37" i="65"/>
  <c r="F36" i="65"/>
  <c r="F35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F8" i="65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8" i="60" l="1"/>
  <c r="C58" i="60"/>
  <c r="C43" i="62"/>
  <c r="C73" i="60"/>
  <c r="C163" i="59" l="1"/>
  <c r="C151" i="59"/>
  <c r="C144" i="59"/>
  <c r="G137" i="59"/>
  <c r="F137" i="59"/>
  <c r="E137" i="59"/>
  <c r="D137" i="59"/>
  <c r="C137" i="59"/>
  <c r="G114" i="59"/>
  <c r="E114" i="59"/>
  <c r="C107" i="59"/>
  <c r="C101" i="59"/>
  <c r="E91" i="59"/>
  <c r="D91" i="59"/>
  <c r="C91" i="59"/>
  <c r="E85" i="59"/>
  <c r="D85" i="59"/>
  <c r="C85" i="59"/>
  <c r="E73" i="59"/>
  <c r="D73" i="59"/>
  <c r="C73" i="59"/>
  <c r="E65" i="59"/>
  <c r="D65" i="59"/>
  <c r="C65" i="59"/>
  <c r="C30" i="64" l="1"/>
  <c r="C7" i="64"/>
  <c r="C15" i="63"/>
  <c r="C7" i="63"/>
  <c r="C39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sharedStrings.xml><?xml version="1.0" encoding="utf-8"?>
<sst xmlns="http://schemas.openxmlformats.org/spreadsheetml/2006/main" count="894" uniqueCount="635">
  <si>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</si>
  <si>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</si>
  <si>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</si>
  <si>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</si>
  <si>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</si>
  <si>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</si>
  <si>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</si>
  <si>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</si>
  <si>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</si>
  <si>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</si>
  <si>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</si>
  <si>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</si>
  <si>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</si>
  <si>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</si>
  <si>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</si>
  <si>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</si>
  <si>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</si>
  <si>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</si>
  <si>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</si>
  <si>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</si>
  <si>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</si>
  <si>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</si>
  <si>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</si>
  <si>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</si>
  <si>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</si>
  <si>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</si>
  <si>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</si>
  <si>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</si>
  <si>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</si>
  <si>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</si>
  <si>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</si>
  <si>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</si>
  <si>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</si>
  <si>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</si>
  <si>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</si>
  <si>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</si>
  <si>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</si>
  <si>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</si>
  <si>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</si>
  <si>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</si>
  <si>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</si>
  <si>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</si>
  <si>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</si>
  <si>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</si>
  <si>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</si>
  <si>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</si>
  <si>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</si>
  <si>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</si>
  <si>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</si>
  <si>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</si>
  <si>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</si>
  <si>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</si>
  <si>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</si>
  <si>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</si>
  <si>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</si>
  <si>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</si>
  <si>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</si>
  <si>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</si>
  <si>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</si>
  <si>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</si>
  <si>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</si>
  <si>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</si>
  <si>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</si>
  <si>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</si>
  <si>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</si>
  <si>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</si>
  <si>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</si>
  <si>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</si>
  <si>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</si>
  <si>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</si>
  <si>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</si>
  <si>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</si>
  <si>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</si>
  <si>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</si>
  <si>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</si>
  <si>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</si>
  <si>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</si>
  <si>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</si>
  <si>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</si>
  <si>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</si>
  <si>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</si>
  <si>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</si>
  <si>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</si>
  <si>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</si>
  <si>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</si>
  <si>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</si>
  <si>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</si>
  <si>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</si>
  <si>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</si>
  <si>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</si>
  <si>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</si>
  <si>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</si>
  <si>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</si>
  <si>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</si>
  <si>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</si>
  <si>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</si>
  <si>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</si>
  <si>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</si>
  <si>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</si>
  <si>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</si>
  <si>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</si>
  <si>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</si>
  <si>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</si>
  <si>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</si>
  <si>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</si>
  <si>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</si>
  <si>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</si>
  <si>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</si>
  <si>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</si>
  <si>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</si>
  <si>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</si>
  <si>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</si>
  <si>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</si>
  <si>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</si>
  <si>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</si>
  <si>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ESF-14 OTROS PASIVOS CIRCULANTES</t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</si>
  <si>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</si>
  <si>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</si>
  <si>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</si>
  <si>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</si>
  <si>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</si>
  <si>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</si>
  <si>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</si>
  <si>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</si>
  <si>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</si>
  <si>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</si>
  <si>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</si>
  <si>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</si>
  <si>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</si>
  <si>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</si>
  <si>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</si>
  <si>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</si>
  <si>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</si>
  <si>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</si>
  <si>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</si>
  <si>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</si>
  <si>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</si>
  <si>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</si>
  <si>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</si>
  <si>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</si>
  <si>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</si>
  <si>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</si>
  <si>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</si>
  <si>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</si>
  <si>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</si>
  <si>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</si>
  <si>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</si>
  <si>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</si>
  <si>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</si>
  <si>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</si>
  <si>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</si>
  <si>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</si>
  <si>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</si>
  <si>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</si>
  <si>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</si>
  <si>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</si>
  <si>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</si>
  <si>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</si>
  <si>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</si>
  <si>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</si>
  <si>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</si>
  <si>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</si>
  <si>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</si>
  <si>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</si>
  <si>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</si>
  <si>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</si>
  <si>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</si>
  <si>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</si>
  <si>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</si>
  <si>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</si>
  <si>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</si>
  <si>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</si>
  <si>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</si>
  <si>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</si>
  <si>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</si>
  <si>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</si>
  <si>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</si>
  <si>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</si>
  <si>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</si>
  <si>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</si>
  <si>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</si>
  <si>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</si>
  <si>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</si>
  <si>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</si>
  <si>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</si>
  <si>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</si>
  <si>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</si>
  <si>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</si>
  <si>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</si>
  <si>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</si>
  <si>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</si>
  <si>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</si>
  <si>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</si>
  <si>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</si>
  <si>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</si>
  <si>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</si>
  <si>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</si>
  <si>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</si>
  <si>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</si>
  <si>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</si>
  <si>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</si>
  <si>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</si>
  <si>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</si>
  <si>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</si>
  <si>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</si>
  <si>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</si>
  <si>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</si>
  <si>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</si>
  <si>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</si>
  <si>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</si>
  <si>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</si>
  <si>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</si>
  <si>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</si>
  <si>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</si>
  <si>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</si>
  <si>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</si>
  <si>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</si>
  <si>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</si>
  <si>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</si>
  <si>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</si>
  <si>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</si>
  <si>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</si>
  <si>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</si>
  <si>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</si>
  <si>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</si>
  <si>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</si>
  <si>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</si>
  <si>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</si>
  <si>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</si>
  <si>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</si>
  <si>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</si>
  <si>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</si>
  <si>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</si>
  <si>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</si>
  <si>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</si>
  <si>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</si>
  <si>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</si>
  <si>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</si>
  <si>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</si>
  <si>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</si>
  <si>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</si>
  <si>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</si>
  <si>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</si>
  <si>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</si>
  <si>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</si>
  <si>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</si>
  <si>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</si>
  <si>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</si>
  <si>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</si>
  <si>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</si>
  <si>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</si>
  <si>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</si>
  <si>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</si>
  <si>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</si>
  <si>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</si>
  <si>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</si>
  <si>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</si>
  <si>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</si>
  <si>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</si>
  <si>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</si>
  <si>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</si>
  <si>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</si>
  <si>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</si>
  <si>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</si>
  <si>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</si>
  <si>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</si>
  <si>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</si>
  <si>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</si>
  <si>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</si>
  <si>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</si>
  <si>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</si>
  <si>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</si>
  <si>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</si>
  <si>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</si>
  <si>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</si>
  <si>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</si>
  <si>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</si>
  <si>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</si>
  <si>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</si>
  <si>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</si>
  <si>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</si>
  <si>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</si>
  <si>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</si>
  <si>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</si>
  <si>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</si>
  <si>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</si>
  <si>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</si>
  <si>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</si>
  <si>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</si>
  <si>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</si>
  <si>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</si>
  <si>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</si>
  <si>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</si>
  <si>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</si>
  <si>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</si>
  <si>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</si>
  <si>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</si>
  <si>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</si>
  <si>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</si>
  <si>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</si>
  <si>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</si>
  <si>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</si>
  <si>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</si>
  <si>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</si>
  <si>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</si>
  <si>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</si>
  <si>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</si>
  <si>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</si>
  <si>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</si>
  <si>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</si>
  <si>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</si>
  <si>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</si>
  <si>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</si>
  <si>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</si>
  <si>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</si>
  <si>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</si>
  <si>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</si>
  <si>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</si>
  <si>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</si>
  <si>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</si>
  <si>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</si>
  <si>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</si>
  <si>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</si>
  <si>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</si>
  <si>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</si>
  <si>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</si>
  <si>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</si>
  <si>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</si>
  <si>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</si>
  <si>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</si>
  <si>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</si>
  <si>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</si>
  <si>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</si>
  <si>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</si>
  <si>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</si>
  <si>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</si>
  <si>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</si>
  <si>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</si>
  <si>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</si>
  <si>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</si>
  <si>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</si>
  <si>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</si>
  <si>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</si>
  <si>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</si>
  <si>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</si>
  <si>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</si>
  <si>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</si>
  <si>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</si>
  <si>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</si>
  <si>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</si>
  <si>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</si>
  <si>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</si>
  <si>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</si>
  <si>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</si>
  <si>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</si>
  <si>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</si>
  <si>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</si>
  <si>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</si>
  <si>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</si>
  <si>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</si>
  <si>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</si>
  <si>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</si>
  <si>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</si>
  <si>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</si>
  <si>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</si>
  <si>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</si>
  <si>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</si>
  <si>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</si>
  <si>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</si>
  <si>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</si>
  <si>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</si>
  <si>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</si>
  <si>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</si>
  <si>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</si>
  <si>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</si>
  <si>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</si>
  <si>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</si>
  <si>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</si>
  <si>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</si>
  <si>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</si>
  <si>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</si>
  <si>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</si>
  <si>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</si>
  <si>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</si>
  <si>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</si>
  <si>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</si>
  <si>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</si>
  <si>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</si>
  <si>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</si>
  <si>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</si>
  <si>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</si>
  <si>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</si>
  <si>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</si>
  <si>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</si>
  <si>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</si>
  <si>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</si>
  <si>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</si>
  <si>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</si>
  <si>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</si>
  <si>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</si>
  <si>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</si>
  <si>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</si>
  <si>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</si>
  <si>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</si>
  <si>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</si>
  <si>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</si>
  <si>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</si>
  <si>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</si>
  <si>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</si>
  <si>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</si>
  <si>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</si>
  <si>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</si>
  <si>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</si>
  <si>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</si>
  <si>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</si>
  <si>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</si>
  <si>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</si>
  <si>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</si>
  <si>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</si>
  <si>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</si>
  <si>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</si>
  <si>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</si>
  <si>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</si>
  <si>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</si>
  <si>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</si>
  <si>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</si>
  <si>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</si>
  <si>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</si>
  <si>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</si>
  <si>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</si>
  <si>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</si>
  <si>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</si>
  <si>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</si>
  <si>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</si>
  <si>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</si>
  <si>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</si>
  <si>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</si>
  <si>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</si>
  <si>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</si>
  <si>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</si>
  <si>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</si>
  <si>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</si>
  <si>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</si>
  <si>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</si>
  <si>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</si>
  <si>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</si>
  <si>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</si>
  <si>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</si>
  <si>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</si>
  <si>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</si>
  <si>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</si>
  <si>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</si>
  <si>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</si>
  <si>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</si>
  <si>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</si>
  <si>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</si>
  <si>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</si>
  <si>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</si>
  <si>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</si>
  <si>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</si>
  <si>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</si>
  <si>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</si>
  <si>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</si>
  <si>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</si>
  <si>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</si>
  <si>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</si>
  <si>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</si>
  <si>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</si>
  <si>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</si>
  <si>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</si>
  <si>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</si>
  <si>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</si>
  <si>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</si>
  <si>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</si>
  <si>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</si>
  <si>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</si>
  <si>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</si>
  <si>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</si>
  <si>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</si>
  <si>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</si>
  <si>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</si>
  <si>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</si>
  <si>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</si>
  <si>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</si>
  <si>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</si>
  <si>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</si>
  <si>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</si>
  <si>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</si>
  <si>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</si>
  <si>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</si>
  <si>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</si>
  <si>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</si>
  <si>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</si>
  <si>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</si>
  <si>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</si>
  <si>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</si>
  <si>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</si>
  <si>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</si>
  <si>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</si>
  <si>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</si>
  <si>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</si>
  <si>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</si>
  <si>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</si>
  <si>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</si>
  <si>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</si>
  <si>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</si>
  <si>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</si>
  <si>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</si>
  <si>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</si>
  <si>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</si>
  <si>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</si>
  <si>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</si>
  <si>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BIENES DISPONIBLES PARA SU TRANSFORMACIÓN ESTIMACIONES Y DETERIOROS (INVENTARIOS)</t>
  </si>
  <si>
    <t>ALMACENES</t>
  </si>
  <si>
    <t>OTROS ACTIVOS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</si>
  <si>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</si>
  <si>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</si>
  <si>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</si>
  <si>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</si>
  <si>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</si>
  <si>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</si>
  <si>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</si>
  <si>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</si>
  <si>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</si>
  <si>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</si>
  <si>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</si>
  <si>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</si>
  <si>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</si>
  <si>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</si>
  <si>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</si>
  <si>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</si>
  <si>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</si>
  <si>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</si>
  <si>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</si>
  <si>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</si>
  <si>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</si>
  <si>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</si>
  <si>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</si>
  <si>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</si>
  <si>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</si>
  <si>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</si>
  <si>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</si>
  <si>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</si>
  <si>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</si>
  <si>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</si>
  <si>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</si>
  <si>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</si>
  <si>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</si>
  <si>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</si>
  <si>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</si>
  <si>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</si>
  <si>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</si>
  <si>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</si>
  <si>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</si>
  <si>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</si>
  <si>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</si>
  <si>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</si>
  <si>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</si>
  <si>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</si>
  <si>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</si>
  <si>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</si>
  <si>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</si>
  <si>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</si>
  <si>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Municipal</t>
  </si>
  <si>
    <t>Sistema para el Desarrollo Integral de la Familia de Guanajuato, Gto.</t>
  </si>
  <si>
    <t>Correspondiente del 1 de Enero 30 de Septiembre de 2022</t>
  </si>
  <si>
    <t>Miguel Ramírez Cisneros</t>
  </si>
  <si>
    <t>Gastos a reserva de comprobar para evento deportivo del adulto mayor</t>
  </si>
  <si>
    <t>Alma Rosa Vargas Lobato</t>
  </si>
  <si>
    <t>Gastos a reserva de comprobar para tramite con Total Play</t>
  </si>
  <si>
    <t>Gastos a reserva de comprobar para materiales de cocinas solidarias</t>
  </si>
  <si>
    <t>Gastos a reserva de comprobar para pasajes primer diagnostico situacional NNA</t>
  </si>
  <si>
    <t>Ma. Jesús Izaguirre Gutiérrez</t>
  </si>
  <si>
    <t>Fondo Fijo de la Tienda DIF, no requiere acciones para su recuperación, será cancelado en el ultimo trimestre del ejercicio</t>
  </si>
  <si>
    <t>Anayantzin Luna Gallegos</t>
  </si>
  <si>
    <t>Fondo revolvente Procuraduría Auxiliar, no requiere acciones para su recuperación, será cancelado en el ultimo trimestre del ejercicio</t>
  </si>
  <si>
    <t>Fondo revolvente Dirección Administrativa, no requiere acciones para su recuperación, será cancelado en el ultimo trimestre del ejercicio</t>
  </si>
  <si>
    <t>María Dolores Janet Sánchez Montiel</t>
  </si>
  <si>
    <t>Fondo fijo área de caja, no requiere acciones para su recuperación, será cancelado en el ultimo trimestre del ejercicio</t>
  </si>
  <si>
    <t>112900001</t>
  </si>
  <si>
    <t>Tienda de suvenirs</t>
  </si>
  <si>
    <t>Costeo por ordenes</t>
  </si>
  <si>
    <t>PEPS</t>
  </si>
  <si>
    <t>Se estima conveniente dado que se tiene variedad de productos en existencia</t>
  </si>
  <si>
    <t>No se tiene impacto negativo por el método de valuación</t>
  </si>
  <si>
    <t>Línea recta</t>
  </si>
  <si>
    <t>5% anual</t>
  </si>
  <si>
    <t>La depreciación se calcula anualmente, sin cambios en criterio contable</t>
  </si>
  <si>
    <t>10% anual con excepción de bienes del tipo 5151 a los que se aplica 33.33% anual</t>
  </si>
  <si>
    <t>10% anual para bienes del tipo 5211, 33.33% para bienes del tipo 5231; 10% y 20% dependiendo de las características de cada bien para los del tipo 5291</t>
  </si>
  <si>
    <t>10% anual</t>
  </si>
  <si>
    <t>25% / 20% anual, Criterios SFIyA y CONAC, respectivamente</t>
  </si>
  <si>
    <t>La amortización se calcula anualmente, sin cambios en criterio contable</t>
  </si>
  <si>
    <t>No aplica</t>
  </si>
  <si>
    <t>Provisión para aguinaldo</t>
  </si>
  <si>
    <t>Aguinaldo proporcional 2022, se liquidara en el mes de diciembre</t>
  </si>
  <si>
    <t>Juana Soledad Gómez Quillares</t>
  </si>
  <si>
    <t>Daniel Francisco Della Rocca Ayala</t>
  </si>
  <si>
    <t>Hugo Iván Vázquez Cruz</t>
  </si>
  <si>
    <t>Diferencias menores</t>
  </si>
  <si>
    <t>Se trata de diferencias menores generadas en el periodo que se informa; mismas que serán compensadas en el siguiente periodo trimestral</t>
  </si>
  <si>
    <t>Centro e renovación y promoción</t>
  </si>
  <si>
    <t>Apoyo centro de renovación femenina del mes de septiembre</t>
  </si>
  <si>
    <t>ISR retenciones por salarios</t>
  </si>
  <si>
    <t>Retención Impuesto Cedular 2% sobre honorarios</t>
  </si>
  <si>
    <t>Retención Impuestos Sobre Nomina 2%</t>
  </si>
  <si>
    <t>RETENCION ISR RESICO</t>
  </si>
  <si>
    <t>RETENCION IMPUESTO CEDULAR  RESICO</t>
  </si>
  <si>
    <t>Cuotas IMSS</t>
  </si>
  <si>
    <t>Cuotas RCV</t>
  </si>
  <si>
    <t>Préstamo Sindicato</t>
  </si>
  <si>
    <t>Impuestos que se enteran en el mes subsiguiente</t>
  </si>
  <si>
    <t>Aportaciones de seguridad social que se enteran en el periodo trimestral subsiguiente</t>
  </si>
  <si>
    <t>Retenciones de nomina que se pagan en el periodo trimestral subsiguiente</t>
  </si>
  <si>
    <t>ISR retenciones por honorarios asimilados a salario</t>
  </si>
  <si>
    <t>Diferencias menores generada en el trimestre que serán compensadas en el siguiente periodo</t>
  </si>
  <si>
    <t>Donación con papel y cartón SMAOT</t>
  </si>
  <si>
    <t>Intereses bancarios</t>
  </si>
  <si>
    <t>Ingresos propios; venta de souvenirs, consultas, terapias, acceso instalaciones</t>
  </si>
  <si>
    <t>Transferencias del Municipio</t>
  </si>
  <si>
    <t>Ingresos por donativos</t>
  </si>
  <si>
    <t>Pago de nomina de la quincena 1 a la 18 del personal de base</t>
  </si>
  <si>
    <t>Pago de cuotas IMSS, ISSEG y ahorro para el retiro de la quincena 1 a la 18</t>
  </si>
  <si>
    <t>Pago de liquidaciones y otras prestaciones establecidas para los trabajadores</t>
  </si>
  <si>
    <t>Donaciones de capital</t>
  </si>
  <si>
    <t>Municipal y Estatal</t>
  </si>
  <si>
    <t>Actualización de la Hacienda pública</t>
  </si>
  <si>
    <t>EFE-03 CONCILIACIÓN DEL FLUJO DE EFECTIVO</t>
  </si>
  <si>
    <t xml:space="preserve">Gastos a reserva de comprobar para compra de uniformes para personal de base </t>
  </si>
  <si>
    <t xml:space="preserve">                                                            Sistema para el Desarrollo Integral de la Familia de Guanajuato, Gto.</t>
  </si>
  <si>
    <t xml:space="preserve">                                                             Notas de Desglose Estado de Variación en la Hacienda Pública</t>
  </si>
  <si>
    <t xml:space="preserve">                                                             Correspondiente del 1 de Enero 30 de Septiembre de 2022</t>
  </si>
  <si>
    <t xml:space="preserve">                               Sistema para el Desarrollo Integral de la Familia de Guanajuato, Gto.</t>
  </si>
  <si>
    <t xml:space="preserve">                                                  Notas de Memoria</t>
  </si>
  <si>
    <t xml:space="preserve">                              Correspondiente del 1 de Enero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</si>
</sst>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9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24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 applyAlignment="1">
      <alignment wrapText="1"/>
    </xf>
    <xf numFmtId="4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14" fillId="0" borderId="4" xfId="11" applyFont="1" applyBorder="1" applyAlignment="1" applyProtection="1">
      <alignment horizontal="center"/>
      <protection locked="0"/>
    </xf>
    <xf numFmtId="0" fontId="14" fillId="0" borderId="8" xfId="11" applyFont="1" applyBorder="1" applyProtection="1">
      <protection locked="0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9" fillId="0" borderId="21" xfId="8" applyFont="1" applyBorder="1" applyAlignment="1">
      <alignment horizontal="center"/>
    </xf>
    <xf numFmtId="0" fontId="9" fillId="0" borderId="21" xfId="8" applyFont="1" applyBorder="1"/>
    <xf numFmtId="4" fontId="9" fillId="0" borderId="21" xfId="8" applyNumberFormat="1" applyFont="1" applyBorder="1"/>
    <xf numFmtId="0" fontId="9" fillId="0" borderId="22" xfId="8" applyFont="1" applyBorder="1" applyAlignment="1">
      <alignment horizontal="center"/>
    </xf>
    <xf numFmtId="0" fontId="9" fillId="0" borderId="22" xfId="8" applyFont="1" applyBorder="1"/>
    <xf numFmtId="4" fontId="9" fillId="0" borderId="22" xfId="8" applyNumberFormat="1" applyFont="1" applyBorder="1"/>
    <xf numFmtId="0" fontId="2" fillId="0" borderId="22" xfId="8" applyFont="1" applyBorder="1" applyAlignment="1">
      <alignment horizontal="left" vertical="center"/>
    </xf>
    <xf numFmtId="0" fontId="2" fillId="0" borderId="22" xfId="8" applyFont="1" applyBorder="1" applyAlignment="1">
      <alignment vertical="center"/>
    </xf>
    <xf numFmtId="4" fontId="2" fillId="0" borderId="22" xfId="8" applyNumberFormat="1" applyFont="1" applyBorder="1" applyAlignment="1">
      <alignment vertical="center"/>
    </xf>
    <xf numFmtId="0" fontId="2" fillId="0" borderId="22" xfId="8" applyFont="1" applyBorder="1" applyAlignment="1">
      <alignment vertical="center" wrapText="1"/>
    </xf>
    <xf numFmtId="0" fontId="2" fillId="0" borderId="0" xfId="8" applyFont="1"/>
    <xf numFmtId="0" fontId="12" fillId="5" borderId="0" xfId="8" applyFont="1" applyFill="1" applyAlignment="1">
      <alignment horizontal="right"/>
    </xf>
    <xf numFmtId="0" fontId="0" fillId="0" borderId="0" xfId="0" applyAlignment="1">
      <alignment vertical="top"/>
    </xf>
    <xf numFmtId="0" fontId="2" fillId="0" borderId="21" xfId="8" applyFont="1" applyBorder="1" applyAlignment="1">
      <alignment horizontal="center"/>
    </xf>
    <xf numFmtId="0" fontId="2" fillId="0" borderId="21" xfId="8" applyFont="1" applyBorder="1"/>
    <xf numFmtId="4" fontId="2" fillId="0" borderId="21" xfId="8" applyNumberFormat="1" applyFont="1" applyBorder="1"/>
    <xf numFmtId="0" fontId="15" fillId="0" borderId="0" xfId="0" applyFont="1" applyAlignment="1">
      <alignment vertical="top"/>
    </xf>
    <xf numFmtId="0" fontId="2" fillId="0" borderId="22" xfId="8" applyFont="1" applyBorder="1" applyAlignment="1">
      <alignment horizontal="center" vertical="center"/>
    </xf>
    <xf numFmtId="0" fontId="2" fillId="0" borderId="22" xfId="8" applyFont="1" applyBorder="1" applyAlignment="1">
      <alignment horizontal="center" vertical="center" wrapText="1"/>
    </xf>
    <xf numFmtId="0" fontId="2" fillId="0" borderId="22" xfId="8" applyFont="1" applyBorder="1"/>
    <xf numFmtId="4" fontId="2" fillId="0" borderId="22" xfId="8" applyNumberFormat="1" applyFont="1" applyBorder="1" applyAlignment="1">
      <alignment horizontal="center" vertical="center"/>
    </xf>
    <xf numFmtId="0" fontId="9" fillId="0" borderId="21" xfId="8" applyFont="1" applyBorder="1" applyAlignment="1">
      <alignment horizontal="center" vertical="center"/>
    </xf>
    <xf numFmtId="0" fontId="9" fillId="0" borderId="21" xfId="8" applyFont="1" applyBorder="1" applyAlignment="1">
      <alignment vertical="center"/>
    </xf>
    <xf numFmtId="4" fontId="9" fillId="0" borderId="21" xfId="8" applyNumberFormat="1" applyFont="1" applyBorder="1" applyAlignment="1">
      <alignment vertical="center"/>
    </xf>
    <xf numFmtId="0" fontId="9" fillId="0" borderId="22" xfId="8" applyFont="1" applyBorder="1" applyAlignment="1">
      <alignment horizontal="center" vertical="center"/>
    </xf>
    <xf numFmtId="0" fontId="9" fillId="0" borderId="22" xfId="8" applyFont="1" applyBorder="1" applyAlignment="1">
      <alignment vertical="center"/>
    </xf>
    <xf numFmtId="4" fontId="9" fillId="0" borderId="22" xfId="8" applyNumberFormat="1" applyFont="1" applyBorder="1" applyAlignment="1">
      <alignment vertical="center"/>
    </xf>
    <xf numFmtId="0" fontId="12" fillId="5" borderId="0" xfId="8" applyFont="1" applyFill="1" applyAlignment="1">
      <alignment horizontal="center"/>
    </xf>
    <xf numFmtId="4" fontId="2" fillId="0" borderId="0" xfId="8" applyNumberFormat="1" applyFont="1"/>
    <xf numFmtId="0" fontId="2" fillId="0" borderId="21" xfId="12" applyFont="1" applyBorder="1" applyAlignment="1">
      <alignment horizontal="center" vertical="center"/>
    </xf>
    <xf numFmtId="0" fontId="2" fillId="0" borderId="21" xfId="12" applyFont="1" applyBorder="1"/>
    <xf numFmtId="4" fontId="2" fillId="0" borderId="21" xfId="12" applyNumberFormat="1" applyFont="1" applyBorder="1"/>
    <xf numFmtId="9" fontId="2" fillId="0" borderId="21" xfId="14" applyFont="1" applyBorder="1"/>
    <xf numFmtId="0" fontId="9" fillId="0" borderId="21" xfId="12" applyFont="1" applyBorder="1"/>
    <xf numFmtId="0" fontId="2" fillId="0" borderId="22" xfId="12" applyFont="1" applyBorder="1" applyAlignment="1">
      <alignment horizontal="center" vertical="center"/>
    </xf>
    <xf numFmtId="0" fontId="2" fillId="0" borderId="22" xfId="12" applyFont="1" applyBorder="1"/>
    <xf numFmtId="4" fontId="2" fillId="0" borderId="22" xfId="12" applyNumberFormat="1" applyFont="1" applyBorder="1"/>
    <xf numFmtId="9" fontId="2" fillId="0" borderId="22" xfId="14" applyFont="1" applyBorder="1"/>
    <xf numFmtId="0" fontId="9" fillId="0" borderId="22" xfId="12" applyFont="1" applyBorder="1"/>
    <xf numFmtId="0" fontId="2" fillId="0" borderId="22" xfId="12" applyFont="1" applyBorder="1" applyAlignment="1">
      <alignment wrapText="1"/>
    </xf>
    <xf numFmtId="0" fontId="2" fillId="0" borderId="21" xfId="12" applyFont="1" applyBorder="1" applyAlignment="1">
      <alignment wrapText="1"/>
    </xf>
    <xf numFmtId="0" fontId="2" fillId="0" borderId="21" xfId="12" applyFont="1" applyBorder="1" applyAlignment="1">
      <alignment horizontal="center"/>
    </xf>
    <xf numFmtId="0" fontId="2" fillId="0" borderId="22" xfId="12" applyFont="1" applyBorder="1" applyAlignment="1">
      <alignment horizontal="center"/>
    </xf>
    <xf numFmtId="9" fontId="2" fillId="0" borderId="21" xfId="12" applyNumberFormat="1" applyFont="1" applyBorder="1"/>
    <xf numFmtId="9" fontId="2" fillId="0" borderId="22" xfId="12" applyNumberFormat="1" applyFont="1" applyBorder="1"/>
    <xf numFmtId="0" fontId="2" fillId="0" borderId="23" xfId="12" applyFont="1" applyBorder="1" applyAlignment="1">
      <alignment horizontal="center"/>
    </xf>
    <xf numFmtId="0" fontId="2" fillId="0" borderId="23" xfId="12" applyFont="1" applyBorder="1"/>
    <xf numFmtId="4" fontId="2" fillId="0" borderId="23" xfId="12" applyNumberFormat="1" applyFont="1" applyBorder="1"/>
    <xf numFmtId="9" fontId="2" fillId="0" borderId="23" xfId="12" applyNumberFormat="1" applyFont="1" applyBorder="1"/>
    <xf numFmtId="9" fontId="2" fillId="0" borderId="22" xfId="14" applyFont="1" applyBorder="1" applyAlignment="1">
      <alignment horizontal="center" vertical="center"/>
    </xf>
    <xf numFmtId="0" fontId="12" fillId="5" borderId="0" xfId="12" applyFont="1" applyFill="1" applyAlignment="1">
      <alignment horizontal="right"/>
    </xf>
    <xf numFmtId="0" fontId="12" fillId="5" borderId="0" xfId="12" applyFont="1" applyFill="1" applyAlignment="1">
      <alignment horizontal="left"/>
    </xf>
    <xf numFmtId="0" fontId="2" fillId="0" borderId="22" xfId="12" applyFont="1" applyBorder="1" applyAlignment="1">
      <alignment vertical="center" wrapText="1"/>
    </xf>
    <xf numFmtId="0" fontId="2" fillId="0" borderId="22" xfId="12" applyFont="1" applyBorder="1" applyAlignment="1">
      <alignment vertical="center"/>
    </xf>
    <xf numFmtId="4" fontId="2" fillId="0" borderId="22" xfId="12" applyNumberFormat="1" applyFont="1" applyBorder="1" applyAlignment="1">
      <alignment vertical="center"/>
    </xf>
    <xf numFmtId="9" fontId="2" fillId="0" borderId="22" xfId="12" applyNumberFormat="1" applyFont="1" applyBorder="1" applyAlignment="1">
      <alignment vertical="center"/>
    </xf>
    <xf numFmtId="0" fontId="9" fillId="0" borderId="21" xfId="9" applyFont="1" applyBorder="1" applyAlignment="1">
      <alignment horizontal="center"/>
    </xf>
    <xf numFmtId="0" fontId="9" fillId="0" borderId="21" xfId="9" applyFont="1" applyBorder="1"/>
    <xf numFmtId="4" fontId="9" fillId="0" borderId="21" xfId="9" applyNumberFormat="1" applyFont="1" applyBorder="1"/>
    <xf numFmtId="0" fontId="9" fillId="0" borderId="22" xfId="9" applyFont="1" applyBorder="1" applyAlignment="1">
      <alignment horizontal="center"/>
    </xf>
    <xf numFmtId="0" fontId="9" fillId="0" borderId="22" xfId="9" applyFont="1" applyBorder="1"/>
    <xf numFmtId="4" fontId="9" fillId="0" borderId="22" xfId="9" applyNumberFormat="1" applyFont="1" applyBorder="1"/>
    <xf numFmtId="0" fontId="12" fillId="5" borderId="0" xfId="9" applyFont="1" applyFill="1" applyAlignment="1">
      <alignment horizontal="right"/>
    </xf>
    <xf numFmtId="0" fontId="1" fillId="0" borderId="21" xfId="9" applyFont="1" applyBorder="1" applyAlignment="1">
      <alignment horizontal="center"/>
    </xf>
    <xf numFmtId="0" fontId="1" fillId="0" borderId="21" xfId="9" applyFont="1" applyBorder="1"/>
    <xf numFmtId="4" fontId="1" fillId="0" borderId="21" xfId="9" applyNumberFormat="1" applyFont="1" applyBorder="1"/>
    <xf numFmtId="0" fontId="2" fillId="0" borderId="22" xfId="9" applyFont="1" applyBorder="1" applyAlignment="1">
      <alignment horizontal="center"/>
    </xf>
    <xf numFmtId="0" fontId="1" fillId="0" borderId="22" xfId="9" applyFont="1" applyBorder="1" applyAlignment="1">
      <alignment horizontal="left" indent="1"/>
    </xf>
    <xf numFmtId="4" fontId="1" fillId="0" borderId="22" xfId="9" applyNumberFormat="1" applyFont="1" applyBorder="1"/>
    <xf numFmtId="0" fontId="1" fillId="0" borderId="22" xfId="9" applyFont="1" applyBorder="1" applyAlignment="1">
      <alignment horizontal="center"/>
    </xf>
    <xf numFmtId="0" fontId="1" fillId="0" borderId="22" xfId="9" applyFont="1" applyBorder="1"/>
    <xf numFmtId="0" fontId="2" fillId="0" borderId="22" xfId="9" applyFont="1" applyBorder="1"/>
    <xf numFmtId="4" fontId="2" fillId="0" borderId="22" xfId="9" applyNumberFormat="1" applyFont="1" applyBorder="1"/>
    <xf numFmtId="4" fontId="2" fillId="0" borderId="0" xfId="9" applyNumberFormat="1" applyFont="1"/>
    <xf numFmtId="0" fontId="1" fillId="0" borderId="22" xfId="9" applyFont="1" applyBorder="1" applyAlignment="1">
      <alignment horizontal="left"/>
    </xf>
    <xf numFmtId="0" fontId="2" fillId="0" borderId="22" xfId="9" applyFont="1" applyBorder="1" applyAlignment="1">
      <alignment horizontal="left"/>
    </xf>
    <xf numFmtId="4" fontId="2" fillId="0" borderId="22" xfId="2" applyNumberFormat="1" applyFont="1" applyBorder="1" applyAlignment="1" applyProtection="1">
      <alignment vertical="top"/>
      <protection locked="0"/>
    </xf>
    <xf numFmtId="4" fontId="5" fillId="0" borderId="22" xfId="2" applyNumberFormat="1" applyFont="1" applyBorder="1" applyAlignment="1" applyProtection="1">
      <alignment vertical="top"/>
      <protection locked="0"/>
    </xf>
    <xf numFmtId="0" fontId="8" fillId="0" borderId="22" xfId="9" quotePrefix="1" applyFont="1" applyBorder="1" applyAlignment="1">
      <alignment horizontal="left" indent="1"/>
    </xf>
    <xf numFmtId="4" fontId="8" fillId="0" borderId="22" xfId="9" applyNumberFormat="1" applyFont="1" applyBorder="1"/>
    <xf numFmtId="0" fontId="8" fillId="0" borderId="22" xfId="9" applyFont="1" applyBorder="1" applyAlignment="1">
      <alignment horizontal="center"/>
    </xf>
    <xf numFmtId="0" fontId="8" fillId="0" borderId="22" xfId="9" applyFont="1" applyBorder="1"/>
    <xf numFmtId="0" fontId="8" fillId="0" borderId="21" xfId="9" applyFont="1" applyBorder="1" applyAlignment="1">
      <alignment horizontal="center"/>
    </xf>
    <xf numFmtId="0" fontId="8" fillId="0" borderId="21" xfId="9" applyFont="1" applyBorder="1"/>
    <xf numFmtId="4" fontId="8" fillId="0" borderId="21" xfId="9" applyNumberFormat="1" applyFont="1" applyBorder="1"/>
    <xf numFmtId="0" fontId="8" fillId="0" borderId="22" xfId="9" applyFont="1" applyBorder="1" applyAlignment="1">
      <alignment horizontal="left" indent="1"/>
    </xf>
    <xf numFmtId="0" fontId="9" fillId="0" borderId="0" xfId="9" applyFont="1" applyAlignment="1">
      <alignment horizontal="left"/>
    </xf>
    <xf numFmtId="0" fontId="12" fillId="5" borderId="0" xfId="9" applyFont="1" applyFill="1" applyAlignment="1">
      <alignment horizontal="right" vertical="center"/>
    </xf>
    <xf numFmtId="4" fontId="1" fillId="0" borderId="0" xfId="9" applyNumberFormat="1" applyFont="1"/>
    <xf numFmtId="4" fontId="8" fillId="7" borderId="1" xfId="13" applyNumberFormat="1" applyFont="1" applyFill="1" applyBorder="1" applyAlignment="1">
      <alignment horizontal="right" vertical="center" wrapText="1" indent="1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indent="1"/>
    </xf>
    <xf numFmtId="4" fontId="8" fillId="7" borderId="1" xfId="13" applyNumberFormat="1" applyFont="1" applyFill="1" applyBorder="1" applyAlignment="1">
      <alignment horizontal="right"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" fontId="5" fillId="0" borderId="0" xfId="10" applyNumberFormat="1" applyFont="1"/>
    <xf numFmtId="0" fontId="11" fillId="4" borderId="0" xfId="9" applyFont="1" applyFill="1" applyAlignment="1">
      <alignment horizontal="left" vertical="center"/>
    </xf>
    <xf numFmtId="0" fontId="12" fillId="5" borderId="0" xfId="9" applyFont="1" applyFill="1" applyAlignment="1">
      <alignment horizontal="left"/>
    </xf>
    <xf numFmtId="0" fontId="8" fillId="0" borderId="21" xfId="9" applyFont="1" applyBorder="1" applyAlignment="1">
      <alignment horizontal="left"/>
    </xf>
    <xf numFmtId="0" fontId="9" fillId="0" borderId="22" xfId="9" applyFont="1" applyBorder="1" applyAlignment="1">
      <alignment horizontal="left"/>
    </xf>
    <xf numFmtId="0" fontId="8" fillId="0" borderId="22" xfId="9" applyFont="1" applyBorder="1" applyAlignment="1">
      <alignment horizontal="left"/>
    </xf>
    <xf numFmtId="0" fontId="11" fillId="3" borderId="25" xfId="8" applyFont="1" applyFill="1" applyBorder="1" applyAlignment="1">
      <alignment vertical="center"/>
    </xf>
    <xf numFmtId="0" fontId="8" fillId="3" borderId="25" xfId="8" applyFont="1" applyFill="1" applyBorder="1" applyAlignment="1">
      <alignment horizontal="right" vertical="center"/>
    </xf>
    <xf numFmtId="0" fontId="11" fillId="3" borderId="26" xfId="8" applyFont="1" applyFill="1" applyBorder="1" applyAlignment="1">
      <alignment horizontal="left" vertical="center"/>
    </xf>
    <xf numFmtId="0" fontId="8" fillId="3" borderId="0" xfId="8" applyFont="1" applyFill="1" applyAlignment="1">
      <alignment vertical="center"/>
    </xf>
    <xf numFmtId="0" fontId="11" fillId="3" borderId="8" xfId="8" applyFont="1" applyFill="1" applyBorder="1" applyAlignment="1">
      <alignment vertical="center"/>
    </xf>
    <xf numFmtId="0" fontId="11" fillId="3" borderId="0" xfId="8" applyFont="1" applyFill="1" applyAlignment="1">
      <alignment vertical="center"/>
    </xf>
    <xf numFmtId="0" fontId="11" fillId="3" borderId="8" xfId="8" applyFont="1" applyFill="1" applyBorder="1" applyAlignment="1">
      <alignment horizontal="left" vertical="center"/>
    </xf>
    <xf numFmtId="0" fontId="11" fillId="3" borderId="24" xfId="8" applyFont="1" applyFill="1" applyBorder="1" applyAlignment="1">
      <alignment horizontal="center" vertical="center"/>
    </xf>
    <xf numFmtId="0" fontId="11" fillId="3" borderId="25" xfId="8" applyFont="1" applyFill="1" applyBorder="1" applyAlignment="1">
      <alignment horizontal="center" vertical="center"/>
    </xf>
    <xf numFmtId="0" fontId="8" fillId="3" borderId="4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4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5" xfId="8" applyFont="1" applyFill="1" applyBorder="1" applyAlignment="1">
      <alignment horizontal="center" vertical="center"/>
    </xf>
    <xf numFmtId="0" fontId="11" fillId="3" borderId="27" xfId="8" applyFont="1" applyFill="1" applyBorder="1" applyAlignment="1">
      <alignment horizontal="center" vertical="center"/>
    </xf>
    <xf numFmtId="0" fontId="11" fillId="3" borderId="6" xfId="8" applyFont="1" applyFill="1" applyBorder="1" applyAlignment="1">
      <alignment horizontal="center" vertical="center"/>
    </xf>
    <xf numFmtId="0" fontId="2" fillId="0" borderId="23" xfId="8" applyFont="1" applyBorder="1" applyAlignment="1">
      <alignment horizontal="center" vertical="center" wrapText="1"/>
    </xf>
    <xf numFmtId="0" fontId="2" fillId="0" borderId="0" xfId="8" applyFont="1" applyAlignment="1">
      <alignment horizontal="center" vertical="center" wrapText="1"/>
    </xf>
    <xf numFmtId="0" fontId="2" fillId="0" borderId="21" xfId="8" applyFont="1" applyBorder="1" applyAlignment="1">
      <alignment horizontal="center" vertical="center" wrapText="1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9" fontId="2" fillId="0" borderId="22" xfId="14" applyFont="1" applyBorder="1" applyAlignment="1">
      <alignment horizontal="left" vertical="center" wrapText="1"/>
    </xf>
    <xf numFmtId="9" fontId="2" fillId="0" borderId="22" xfId="14" applyFont="1" applyBorder="1" applyAlignment="1">
      <alignment horizontal="left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19">
    <cellStyle name="Hipervínculo" xfId="11" builtinId="8"/>
    <cellStyle name="Millares 2" xfId="1" xr:uid="{00000000-0005-0000-0000-000001000000}"/>
    <cellStyle name="Millares 2 2" xfId="15" xr:uid="{00000000-0005-0000-0000-000002000000}"/>
    <cellStyle name="Millares 2 3" xfId="16" xr:uid="{00000000-0005-0000-0000-000003000000}"/>
    <cellStyle name="Millares 3" xfId="18" xr:uid="{00000000-0005-0000-0000-000004000000}"/>
    <cellStyle name="Millares 4" xfId="17" xr:uid="{00000000-0005-0000-0000-000005000000}"/>
    <cellStyle name="Normal" xfId="0" builtinId="0"/>
    <cellStyle name="Normal 2" xfId="2" xr:uid="{00000000-0005-0000-0000-000007000000}"/>
    <cellStyle name="Normal 2 2" xfId="3" xr:uid="{00000000-0005-0000-0000-000008000000}"/>
    <cellStyle name="Normal 2 3" xfId="9" xr:uid="{00000000-0005-0000-0000-000009000000}"/>
    <cellStyle name="Normal 3" xfId="8" xr:uid="{00000000-0005-0000-0000-00000A000000}"/>
    <cellStyle name="Normal 3 2" xfId="10" xr:uid="{00000000-0005-0000-0000-00000B000000}"/>
    <cellStyle name="Normal 3 2 2" xfId="13" xr:uid="{00000000-0005-0000-0000-00000C000000}"/>
    <cellStyle name="Normal 3 3" xfId="12" xr:uid="{00000000-0005-0000-0000-00000D000000}"/>
    <cellStyle name="Normal 4" xfId="4" xr:uid="{00000000-0005-0000-0000-00000E000000}"/>
    <cellStyle name="Normal 5" xfId="5" xr:uid="{00000000-0005-0000-0000-00000F000000}"/>
    <cellStyle name="Normal 56" xfId="6" xr:uid="{00000000-0005-0000-0000-000010000000}"/>
    <cellStyle name="Porcentaje" xfId="14" builtinId="5"/>
    <cellStyle name="Porcentaje 2" xfId="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142874</xdr:rowOff>
    </xdr:from>
    <xdr:to>
      <xdr:col>2</xdr:col>
      <xdr:colOff>790575</xdr:colOff>
      <xdr:row>3</xdr:row>
      <xdr:rowOff>104774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91F782-C455-47AE-B5B8-A3F75ED64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142874"/>
          <a:ext cx="704850" cy="676275"/>
        </a:xfrm>
        <a:prstGeom prst="rect">
          <a:avLst/>
        </a:prstGeom>
      </xdr:spPr>
    </xdr:pic>
    <xdr:clientData/>
  </xdr:twoCellAnchor>
  <xdr:twoCellAnchor editAs="oneCell">
    <xdr:from>
      <xdr:col>0</xdr:col>
      <xdr:colOff>819150</xdr:colOff>
      <xdr:row>51</xdr:row>
      <xdr:rowOff>104775</xdr:rowOff>
    </xdr:from>
    <xdr:to>
      <xdr:col>7</xdr:col>
      <xdr:colOff>28575</xdr:colOff>
      <xdr:row>57</xdr:row>
      <xdr:rowOff>125425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B43730-09E4-45A0-AC1F-0DEF5B7AB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9150" y="7848600"/>
          <a:ext cx="9077325" cy="877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53915</xdr:colOff>
      <xdr:row>0</xdr:row>
      <xdr:rowOff>62901</xdr:rowOff>
    </xdr:from>
    <xdr:to>
      <xdr:col>1</xdr:col>
      <xdr:colOff>17972</xdr:colOff>
      <xdr:row>2</xdr:row>
      <xdr:rowOff>152759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94C03D-7DA3-4ACE-A979-5BF32C8B6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915" y="62901"/>
          <a:ext cx="629010" cy="575094"/>
        </a:xfrm>
        <a:prstGeom prst="rect">
          <a:avLst/>
        </a:prstGeom>
      </xdr:spPr>
    </xdr:pic>
    <xdr:clientData/>
  </xdr:twoCellAnchor>
  <xdr:twoCellAnchor editAs="oneCell">
    <xdr:from>
      <xdr:col>1</xdr:col>
      <xdr:colOff>80873</xdr:colOff>
      <xdr:row>173</xdr:row>
      <xdr:rowOff>125800</xdr:rowOff>
    </xdr:from>
    <xdr:to>
      <xdr:col>7</xdr:col>
      <xdr:colOff>512193</xdr:colOff>
      <xdr:row>182</xdr:row>
      <xdr:rowOff>71885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5199F71-77FE-4B22-8A74-8DBF96A3D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5826" y="38189857"/>
          <a:ext cx="11609716" cy="12400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57149</xdr:rowOff>
    </xdr:from>
    <xdr:to>
      <xdr:col>0</xdr:col>
      <xdr:colOff>657225</xdr:colOff>
      <xdr:row>2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4879F98-0094-4FE3-8075-F99D85F70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57149"/>
          <a:ext cx="590550" cy="571501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240</xdr:row>
      <xdr:rowOff>123825</xdr:rowOff>
    </xdr:from>
    <xdr:to>
      <xdr:col>5</xdr:col>
      <xdr:colOff>190501</xdr:colOff>
      <xdr:row>247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82ED2AF-7FE7-4419-8518-BC9C32D9A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" y="37842825"/>
          <a:ext cx="9420226" cy="1009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19050</xdr:colOff>
      <xdr:row>2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FFCE3D-2C9D-42D3-9F67-EE9713353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57150"/>
          <a:ext cx="647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37</xdr:row>
      <xdr:rowOff>0</xdr:rowOff>
    </xdr:from>
    <xdr:to>
      <xdr:col>5</xdr:col>
      <xdr:colOff>19050</xdr:colOff>
      <xdr:row>43</xdr:row>
      <xdr:rowOff>20650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13346A1-1CD7-42E7-83FE-CEBABC327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5572125"/>
          <a:ext cx="8162925" cy="877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76200</xdr:rowOff>
    </xdr:from>
    <xdr:to>
      <xdr:col>1</xdr:col>
      <xdr:colOff>19050</xdr:colOff>
      <xdr:row>2</xdr:row>
      <xdr:rowOff>171449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F5618B-4AEB-4490-87E6-D6DE55765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76200"/>
          <a:ext cx="638175" cy="571499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148</xdr:row>
      <xdr:rowOff>133350</xdr:rowOff>
    </xdr:from>
    <xdr:to>
      <xdr:col>4</xdr:col>
      <xdr:colOff>1209675</xdr:colOff>
      <xdr:row>154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566988-521F-4FF5-99D1-F28021E45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" y="21564600"/>
          <a:ext cx="8067675" cy="8096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123825</xdr:rowOff>
    </xdr:from>
    <xdr:to>
      <xdr:col>1</xdr:col>
      <xdr:colOff>533400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6C93B-9E9A-4006-AF3C-BF79B2837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123825"/>
          <a:ext cx="666750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30</xdr:row>
      <xdr:rowOff>104775</xdr:rowOff>
    </xdr:from>
    <xdr:to>
      <xdr:col>3</xdr:col>
      <xdr:colOff>95250</xdr:colOff>
      <xdr:row>36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405A435-0780-4A0B-A294-52BF66C9B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4733925"/>
          <a:ext cx="6810375" cy="8096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85725</xdr:rowOff>
    </xdr:from>
    <xdr:to>
      <xdr:col>1</xdr:col>
      <xdr:colOff>276226</xdr:colOff>
      <xdr:row>3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1FD3D9-18E7-4E58-916E-4F269C561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6" y="85725"/>
          <a:ext cx="438150" cy="4381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200024</xdr:colOff>
      <xdr:row>45</xdr:row>
      <xdr:rowOff>47625</xdr:rowOff>
    </xdr:from>
    <xdr:to>
      <xdr:col>3</xdr:col>
      <xdr:colOff>9524</xdr:colOff>
      <xdr:row>50</xdr:row>
      <xdr:rowOff>38101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AC05DEF-E35D-4D45-BC3B-1566A26E8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024" y="6419850"/>
          <a:ext cx="7534275" cy="70485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57149</xdr:rowOff>
    </xdr:from>
    <xdr:to>
      <xdr:col>1</xdr:col>
      <xdr:colOff>28575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5E0032-2A6B-4D5C-AE37-9D9C6346E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57149"/>
          <a:ext cx="609600" cy="609601"/>
        </a:xfrm>
        <a:prstGeom prst="rect">
          <a:avLst/>
        </a:prstGeom>
      </xdr:spPr>
    </xdr:pic>
    <xdr:clientData/>
  </xdr:twoCellAnchor>
  <xdr:twoCellAnchor editAs="oneCell">
    <xdr:from>
      <xdr:col>0</xdr:col>
      <xdr:colOff>438149</xdr:colOff>
      <xdr:row>55</xdr:row>
      <xdr:rowOff>104775</xdr:rowOff>
    </xdr:from>
    <xdr:to>
      <xdr:col>9</xdr:col>
      <xdr:colOff>923924</xdr:colOff>
      <xdr:row>62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87181F-E0ED-472F-A036-00C4A98AF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8149" y="8248650"/>
          <a:ext cx="12087225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C1:G43"/>
  <sheetViews>
    <sheetView showGridLines="0" zoomScaleNormal="100" zoomScaleSheetLayoutView="100" workbookViewId="0">
      <pane ySplit="5" topLeftCell="A27" activePane="bottomLeft" state="frozen"/>
      <selection activeCell="A14" sqref="A14:B14"/>
      <selection pane="bottomLeft" activeCell="A60" sqref="A1:G60"/>
    </sheetView>
  </sheetViews>
  <sheetFormatPr baseColWidth="10" defaultColWidth="12.85546875" defaultRowHeight="11.25" x14ac:dyDescent="0.2"/>
  <cols>
    <col min="1" max="2" width="12.85546875" style="1"/>
    <col min="3" max="3" width="14.7109375" style="1" customWidth="1"/>
    <col min="4" max="4" width="73.85546875" style="1" bestFit="1" customWidth="1"/>
    <col min="5" max="5" width="8" style="1" customWidth="1"/>
    <col min="6" max="16384" width="12.85546875" style="1"/>
  </cols>
  <sheetData>
    <row r="1" spans="3:7" ht="18.95" customHeight="1" x14ac:dyDescent="0.2">
      <c r="C1" s="189" t="s">
        <v>564</v>
      </c>
      <c r="D1" s="190"/>
      <c r="E1" s="182"/>
      <c r="F1" s="183" t="s">
        <v>517</v>
      </c>
      <c r="G1" s="184">
        <v>2022</v>
      </c>
    </row>
    <row r="2" spans="3:7" ht="18.95" customHeight="1" x14ac:dyDescent="0.2">
      <c r="C2" s="191" t="s">
        <v>516</v>
      </c>
      <c r="D2" s="192"/>
      <c r="E2" s="185"/>
      <c r="F2" s="10" t="s">
        <v>518</v>
      </c>
      <c r="G2" s="186" t="s">
        <v>523</v>
      </c>
    </row>
    <row r="3" spans="3:7" ht="18.95" customHeight="1" x14ac:dyDescent="0.2">
      <c r="C3" s="193" t="s">
        <v>565</v>
      </c>
      <c r="D3" s="194"/>
      <c r="E3" s="187"/>
      <c r="F3" s="10" t="s">
        <v>519</v>
      </c>
      <c r="G3" s="188">
        <v>3</v>
      </c>
    </row>
    <row r="4" spans="3:7" ht="18.95" customHeight="1" thickBot="1" x14ac:dyDescent="0.25">
      <c r="C4" s="195" t="s">
        <v>536</v>
      </c>
      <c r="D4" s="196"/>
      <c r="E4" s="196"/>
      <c r="F4" s="196"/>
      <c r="G4" s="197"/>
    </row>
    <row r="5" spans="3:7" ht="15" customHeight="1" x14ac:dyDescent="0.2">
      <c r="C5" s="78" t="s">
        <v>32</v>
      </c>
      <c r="D5" s="77" t="s">
        <v>33</v>
      </c>
    </row>
    <row r="6" spans="3:7" x14ac:dyDescent="0.2">
      <c r="C6" s="2"/>
      <c r="D6" s="3"/>
    </row>
    <row r="7" spans="3:7" x14ac:dyDescent="0.2">
      <c r="C7" s="4"/>
      <c r="D7" s="5" t="s">
        <v>36</v>
      </c>
    </row>
    <row r="8" spans="3:7" x14ac:dyDescent="0.2">
      <c r="C8" s="4"/>
      <c r="D8" s="5"/>
    </row>
    <row r="9" spans="3:7" x14ac:dyDescent="0.2">
      <c r="C9" s="4"/>
      <c r="D9" s="6" t="s">
        <v>0</v>
      </c>
    </row>
    <row r="10" spans="3:7" x14ac:dyDescent="0.2">
      <c r="C10" s="32" t="s">
        <v>1</v>
      </c>
      <c r="D10" s="33" t="s">
        <v>2</v>
      </c>
    </row>
    <row r="11" spans="3:7" x14ac:dyDescent="0.2">
      <c r="C11" s="32" t="s">
        <v>3</v>
      </c>
      <c r="D11" s="33" t="s">
        <v>4</v>
      </c>
    </row>
    <row r="12" spans="3:7" x14ac:dyDescent="0.2">
      <c r="C12" s="32" t="s">
        <v>5</v>
      </c>
      <c r="D12" s="33" t="s">
        <v>6</v>
      </c>
    </row>
    <row r="13" spans="3:7" x14ac:dyDescent="0.2">
      <c r="C13" s="32" t="s">
        <v>90</v>
      </c>
      <c r="D13" s="33" t="s">
        <v>512</v>
      </c>
    </row>
    <row r="14" spans="3:7" x14ac:dyDescent="0.2">
      <c r="C14" s="32" t="s">
        <v>7</v>
      </c>
      <c r="D14" s="33" t="s">
        <v>513</v>
      </c>
    </row>
    <row r="15" spans="3:7" x14ac:dyDescent="0.2">
      <c r="C15" s="32" t="s">
        <v>8</v>
      </c>
      <c r="D15" s="33" t="s">
        <v>89</v>
      </c>
    </row>
    <row r="16" spans="3:7" x14ac:dyDescent="0.2">
      <c r="C16" s="32" t="s">
        <v>9</v>
      </c>
      <c r="D16" s="33" t="s">
        <v>10</v>
      </c>
    </row>
    <row r="17" spans="3:4" x14ac:dyDescent="0.2">
      <c r="C17" s="32" t="s">
        <v>11</v>
      </c>
      <c r="D17" s="33" t="s">
        <v>12</v>
      </c>
    </row>
    <row r="18" spans="3:4" x14ac:dyDescent="0.2">
      <c r="C18" s="32" t="s">
        <v>13</v>
      </c>
      <c r="D18" s="33" t="s">
        <v>14</v>
      </c>
    </row>
    <row r="19" spans="3:4" x14ac:dyDescent="0.2">
      <c r="C19" s="32" t="s">
        <v>15</v>
      </c>
      <c r="D19" s="33" t="s">
        <v>16</v>
      </c>
    </row>
    <row r="20" spans="3:4" x14ac:dyDescent="0.2">
      <c r="C20" s="32" t="s">
        <v>17</v>
      </c>
      <c r="D20" s="33" t="s">
        <v>514</v>
      </c>
    </row>
    <row r="21" spans="3:4" x14ac:dyDescent="0.2">
      <c r="C21" s="32" t="s">
        <v>18</v>
      </c>
      <c r="D21" s="33" t="s">
        <v>19</v>
      </c>
    </row>
    <row r="22" spans="3:4" x14ac:dyDescent="0.2">
      <c r="C22" s="32" t="s">
        <v>20</v>
      </c>
      <c r="D22" s="33" t="s">
        <v>126</v>
      </c>
    </row>
    <row r="23" spans="3:4" x14ac:dyDescent="0.2">
      <c r="C23" s="32" t="s">
        <v>21</v>
      </c>
      <c r="D23" s="33" t="s">
        <v>22</v>
      </c>
    </row>
    <row r="24" spans="3:4" x14ac:dyDescent="0.2">
      <c r="C24" s="73" t="s">
        <v>503</v>
      </c>
      <c r="D24" s="74" t="s">
        <v>237</v>
      </c>
    </row>
    <row r="25" spans="3:4" x14ac:dyDescent="0.2">
      <c r="C25" s="73" t="s">
        <v>504</v>
      </c>
      <c r="D25" s="74" t="s">
        <v>505</v>
      </c>
    </row>
    <row r="26" spans="3:4" x14ac:dyDescent="0.2">
      <c r="C26" s="73" t="s">
        <v>506</v>
      </c>
      <c r="D26" s="74" t="s">
        <v>274</v>
      </c>
    </row>
    <row r="27" spans="3:4" x14ac:dyDescent="0.2">
      <c r="C27" s="73" t="s">
        <v>507</v>
      </c>
      <c r="D27" s="74" t="s">
        <v>291</v>
      </c>
    </row>
    <row r="28" spans="3:4" x14ac:dyDescent="0.2">
      <c r="C28" s="32" t="s">
        <v>23</v>
      </c>
      <c r="D28" s="33" t="s">
        <v>24</v>
      </c>
    </row>
    <row r="29" spans="3:4" x14ac:dyDescent="0.2">
      <c r="C29" s="32" t="s">
        <v>25</v>
      </c>
      <c r="D29" s="33" t="s">
        <v>26</v>
      </c>
    </row>
    <row r="30" spans="3:4" x14ac:dyDescent="0.2">
      <c r="C30" s="32" t="s">
        <v>27</v>
      </c>
      <c r="D30" s="33" t="s">
        <v>28</v>
      </c>
    </row>
    <row r="31" spans="3:4" x14ac:dyDescent="0.2">
      <c r="C31" s="32" t="s">
        <v>29</v>
      </c>
      <c r="D31" s="33" t="s">
        <v>30</v>
      </c>
    </row>
    <row r="32" spans="3:4" x14ac:dyDescent="0.2">
      <c r="C32" s="32" t="s">
        <v>41</v>
      </c>
      <c r="D32" s="33" t="s">
        <v>42</v>
      </c>
    </row>
    <row r="33" spans="3:4" x14ac:dyDescent="0.2">
      <c r="C33" s="4"/>
      <c r="D33" s="7"/>
    </row>
    <row r="34" spans="3:4" x14ac:dyDescent="0.2">
      <c r="C34" s="4"/>
      <c r="D34" s="6"/>
    </row>
    <row r="35" spans="3:4" x14ac:dyDescent="0.2">
      <c r="C35" s="32" t="s">
        <v>39</v>
      </c>
      <c r="D35" s="33" t="s">
        <v>34</v>
      </c>
    </row>
    <row r="36" spans="3:4" x14ac:dyDescent="0.2">
      <c r="C36" s="32" t="s">
        <v>40</v>
      </c>
      <c r="D36" s="33" t="s">
        <v>35</v>
      </c>
    </row>
    <row r="37" spans="3:4" x14ac:dyDescent="0.2">
      <c r="C37" s="4"/>
      <c r="D37" s="7"/>
    </row>
    <row r="38" spans="3:4" x14ac:dyDescent="0.2">
      <c r="C38" s="4"/>
      <c r="D38" s="5" t="s">
        <v>37</v>
      </c>
    </row>
    <row r="39" spans="3:4" x14ac:dyDescent="0.2">
      <c r="C39" s="4" t="s">
        <v>38</v>
      </c>
      <c r="D39" s="33" t="s">
        <v>31</v>
      </c>
    </row>
    <row r="40" spans="3:4" x14ac:dyDescent="0.2">
      <c r="C40" s="4"/>
      <c r="D40" s="33" t="s">
        <v>537</v>
      </c>
    </row>
    <row r="41" spans="3:4" ht="12" thickBot="1" x14ac:dyDescent="0.25">
      <c r="C41" s="8"/>
      <c r="D41" s="9"/>
    </row>
    <row r="43" spans="3:4" ht="12.75" customHeight="1" x14ac:dyDescent="0.2">
      <c r="C43" s="1" t="s">
        <v>538</v>
      </c>
    </row>
  </sheetData>
  <sheetProtection formatCells="0" formatColumns="0" formatRows="0" autoFilter="0" pivotTables="0"/>
  <mergeCells count="4">
    <mergeCell ref="C1:D1"/>
    <mergeCell ref="C2:D2"/>
    <mergeCell ref="C3:D3"/>
    <mergeCell ref="C4:G4"/>
  </mergeCells>
  <dataValidations count="1">
    <dataValidation type="list" allowBlank="1" showInputMessage="1" showErrorMessage="1" sqref="G3" xr:uid="{00000000-0002-0000-0000-000000000000}">
      <formula1>"1, 2, 3, 4"</formula1>
    </dataValidation>
  </dataValidations>
  <hyperlinks>
    <hyperlink ref="C10:D10" location="ESF!A6" display="ESF-01" xr:uid="{00000000-0004-0000-0000-000000000000}"/>
    <hyperlink ref="C11:D11" location="ESF!A13" display="ESF-02" xr:uid="{00000000-0004-0000-0000-000001000000}"/>
    <hyperlink ref="C12:D12" location="ESF!A18" display="ESF-03" xr:uid="{00000000-0004-0000-0000-000002000000}"/>
    <hyperlink ref="C13:D13" location="ESF!A28" display="ESF-04" xr:uid="{00000000-0004-0000-0000-000003000000}"/>
    <hyperlink ref="C14:D14" location="ESF!A37" display="ESF-05" xr:uid="{00000000-0004-0000-0000-000004000000}"/>
    <hyperlink ref="C15:D15" location="ESF!A42" display="ESF-06" xr:uid="{00000000-0004-0000-0000-000005000000}"/>
    <hyperlink ref="C16:D16" location="ESF!A46" display="ESF-07" xr:uid="{00000000-0004-0000-0000-000006000000}"/>
    <hyperlink ref="C17:D17" location="ESF!A50" display="ESF-08" xr:uid="{00000000-0004-0000-0000-000007000000}"/>
    <hyperlink ref="C18:D18" location="ESF!A70" display="ESF-09" xr:uid="{00000000-0004-0000-0000-000008000000}"/>
    <hyperlink ref="C19:D19" location="ESF!A86" display="ESF-10" xr:uid="{00000000-0004-0000-0000-000009000000}"/>
    <hyperlink ref="C20:D20" location="ESF!A92" display="ESF-11" xr:uid="{00000000-0004-0000-0000-00000A000000}"/>
    <hyperlink ref="C21:D21" location="ESF!A99" display="ESF-12" xr:uid="{00000000-0004-0000-0000-00000B000000}"/>
    <hyperlink ref="C22:D22" location="ESF!A116" display="ESF-13" xr:uid="{00000000-0004-0000-0000-00000C000000}"/>
    <hyperlink ref="C23:D23" location="ESF!A133" display="ESF-14" xr:uid="{00000000-0004-0000-0000-00000D000000}"/>
    <hyperlink ref="C28:D28" location="VHP!A6" display="VHP-01" xr:uid="{00000000-0004-0000-0000-00000E000000}"/>
    <hyperlink ref="C29:D29" location="VHP!A12" display="VHP-02" xr:uid="{00000000-0004-0000-0000-00000F000000}"/>
    <hyperlink ref="C30:D30" location="EFE!A6" display="EFE-01" xr:uid="{00000000-0004-0000-0000-000010000000}"/>
    <hyperlink ref="C31:D31" location="EFE!A18" display="EFE-02" xr:uid="{00000000-0004-0000-0000-000011000000}"/>
    <hyperlink ref="C32:D32" location="EFE!A44" display="EFE-03" xr:uid="{00000000-0004-0000-0000-000012000000}"/>
    <hyperlink ref="C35:D35" location="Conciliacion_Ig!B6" display="Conciliacion_Ig" xr:uid="{00000000-0004-0000-0000-000013000000}"/>
    <hyperlink ref="C36:D36" location="Conciliacion_Eg!B5" display="Conciliacion_Eg" xr:uid="{00000000-0004-0000-0000-000014000000}"/>
    <hyperlink ref="D39" location="Memoria!A8" display="CONTABLES" xr:uid="{00000000-0004-0000-0000-000015000000}"/>
    <hyperlink ref="D40" location="Memoria!A35" display="PRESUPUESTALES" xr:uid="{00000000-0004-0000-0000-000016000000}"/>
    <hyperlink ref="C24:D24" location="ACT!A6" display="ACT-01" xr:uid="{00000000-0004-0000-0000-000017000000}"/>
    <hyperlink ref="C25:D25" location="ACT!A56" display="ACT-02" xr:uid="{00000000-0004-0000-0000-000018000000}"/>
    <hyperlink ref="C26:D26" location="VHP!A71" display="ACT-03" xr:uid="{00000000-0004-0000-0000-000019000000}"/>
    <hyperlink ref="C27:D27" location="ACT!A96" display="ACT-04" xr:uid="{00000000-0004-0000-0000-00001A000000}"/>
    <hyperlink ref="C26" location="ACT!A71" display="ACT-03" xr:uid="{00000000-0004-0000-0000-00001B000000}"/>
    <hyperlink ref="D26" location="ACT!A71" display="ACT-03 OTROS INGRESOS" xr:uid="{00000000-0004-0000-0000-00001C000000}"/>
  </hyperlinks>
  <pageMargins left="1.1023622047244095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K168"/>
  <sheetViews>
    <sheetView showGridLines="0" zoomScale="106" zoomScaleNormal="106" workbookViewId="0">
      <selection activeCell="A184" sqref="A1:H184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16384" width="9.140625" style="14"/>
  </cols>
  <sheetData>
    <row r="1" spans="1:8" s="11" customFormat="1" ht="18.95" customHeight="1" x14ac:dyDescent="0.25">
      <c r="A1" s="201" t="s">
        <v>564</v>
      </c>
      <c r="B1" s="202"/>
      <c r="C1" s="202"/>
      <c r="D1" s="202"/>
      <c r="E1" s="202"/>
      <c r="F1" s="202"/>
      <c r="G1" s="10" t="s">
        <v>520</v>
      </c>
      <c r="H1" s="18">
        <v>2022</v>
      </c>
    </row>
    <row r="2" spans="1:8" s="11" customFormat="1" ht="18.95" customHeight="1" x14ac:dyDescent="0.25">
      <c r="A2" s="201" t="s">
        <v>524</v>
      </c>
      <c r="B2" s="202"/>
      <c r="C2" s="202"/>
      <c r="D2" s="202"/>
      <c r="E2" s="202"/>
      <c r="F2" s="202"/>
      <c r="G2" s="10" t="s">
        <v>521</v>
      </c>
      <c r="H2" s="18" t="s">
        <v>523</v>
      </c>
    </row>
    <row r="3" spans="1:8" s="11" customFormat="1" ht="18.95" customHeight="1" x14ac:dyDescent="0.25">
      <c r="A3" s="201" t="s">
        <v>565</v>
      </c>
      <c r="B3" s="202"/>
      <c r="C3" s="202"/>
      <c r="D3" s="202"/>
      <c r="E3" s="202"/>
      <c r="F3" s="202"/>
      <c r="G3" s="10" t="s">
        <v>522</v>
      </c>
      <c r="H3" s="18">
        <v>3</v>
      </c>
    </row>
    <row r="4" spans="1:8" x14ac:dyDescent="0.2">
      <c r="A4" s="12" t="s">
        <v>128</v>
      </c>
      <c r="B4" s="13"/>
      <c r="C4" s="13"/>
      <c r="D4" s="13"/>
      <c r="E4" s="13"/>
      <c r="F4" s="13"/>
      <c r="G4" s="13"/>
      <c r="H4" s="13"/>
    </row>
    <row r="6" spans="1:8" x14ac:dyDescent="0.2">
      <c r="A6" s="13" t="s">
        <v>96</v>
      </c>
      <c r="B6" s="13"/>
      <c r="C6" s="13"/>
      <c r="D6" s="13"/>
      <c r="E6" s="13"/>
      <c r="F6" s="13"/>
      <c r="G6" s="13"/>
      <c r="H6" s="13"/>
    </row>
    <row r="7" spans="1:8" x14ac:dyDescent="0.2">
      <c r="A7" s="15" t="s">
        <v>94</v>
      </c>
      <c r="B7" s="15" t="s">
        <v>91</v>
      </c>
      <c r="C7" s="90" t="s">
        <v>92</v>
      </c>
      <c r="D7" s="90" t="s">
        <v>93</v>
      </c>
      <c r="E7" s="15"/>
      <c r="F7" s="15"/>
      <c r="G7" s="15"/>
      <c r="H7" s="15"/>
    </row>
    <row r="8" spans="1:8" x14ac:dyDescent="0.2">
      <c r="A8" s="79">
        <v>1114</v>
      </c>
      <c r="B8" s="80" t="s">
        <v>129</v>
      </c>
      <c r="C8" s="81">
        <v>0</v>
      </c>
      <c r="D8" s="80"/>
      <c r="E8" s="80"/>
      <c r="F8" s="80"/>
      <c r="G8" s="80"/>
      <c r="H8" s="80"/>
    </row>
    <row r="9" spans="1:8" x14ac:dyDescent="0.2">
      <c r="A9" s="82">
        <v>1115</v>
      </c>
      <c r="B9" s="83" t="s">
        <v>130</v>
      </c>
      <c r="C9" s="84">
        <v>0</v>
      </c>
      <c r="D9" s="83"/>
      <c r="E9" s="83"/>
      <c r="F9" s="83"/>
      <c r="G9" s="83"/>
      <c r="H9" s="83"/>
    </row>
    <row r="10" spans="1:8" x14ac:dyDescent="0.2">
      <c r="A10" s="82">
        <v>1121</v>
      </c>
      <c r="B10" s="83" t="s">
        <v>131</v>
      </c>
      <c r="C10" s="84">
        <v>0</v>
      </c>
      <c r="D10" s="83"/>
      <c r="E10" s="83"/>
      <c r="F10" s="83"/>
      <c r="G10" s="83"/>
      <c r="H10" s="83"/>
    </row>
    <row r="11" spans="1:8" x14ac:dyDescent="0.2">
      <c r="A11" s="82">
        <v>1211</v>
      </c>
      <c r="B11" s="83" t="s">
        <v>132</v>
      </c>
      <c r="C11" s="84">
        <v>0</v>
      </c>
      <c r="D11" s="83"/>
      <c r="E11" s="83"/>
      <c r="F11" s="83"/>
      <c r="G11" s="83"/>
      <c r="H11" s="83"/>
    </row>
    <row r="13" spans="1:8" x14ac:dyDescent="0.2">
      <c r="A13" s="13" t="s">
        <v>97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94</v>
      </c>
      <c r="B14" s="15" t="s">
        <v>91</v>
      </c>
      <c r="C14" s="90" t="s">
        <v>92</v>
      </c>
      <c r="D14" s="90">
        <v>2021</v>
      </c>
      <c r="E14" s="90">
        <v>2020</v>
      </c>
      <c r="F14" s="90">
        <v>2019</v>
      </c>
      <c r="G14" s="90">
        <v>2018</v>
      </c>
      <c r="H14" s="90" t="s">
        <v>127</v>
      </c>
    </row>
    <row r="15" spans="1:8" x14ac:dyDescent="0.2">
      <c r="A15" s="79">
        <v>1122</v>
      </c>
      <c r="B15" s="80" t="s">
        <v>133</v>
      </c>
      <c r="C15" s="81">
        <v>0</v>
      </c>
      <c r="D15" s="81">
        <v>5529</v>
      </c>
      <c r="E15" s="81">
        <v>0</v>
      </c>
      <c r="F15" s="81">
        <v>0.17</v>
      </c>
      <c r="G15" s="81">
        <v>534006.64</v>
      </c>
      <c r="H15" s="80"/>
    </row>
    <row r="16" spans="1:8" x14ac:dyDescent="0.2">
      <c r="A16" s="82">
        <v>1124</v>
      </c>
      <c r="B16" s="83" t="s">
        <v>134</v>
      </c>
      <c r="C16" s="84">
        <v>0</v>
      </c>
      <c r="D16" s="84">
        <v>0</v>
      </c>
      <c r="E16" s="84">
        <v>0</v>
      </c>
      <c r="F16" s="84">
        <v>0</v>
      </c>
      <c r="G16" s="84">
        <v>0</v>
      </c>
      <c r="H16" s="83"/>
    </row>
    <row r="18" spans="1:9" x14ac:dyDescent="0.2">
      <c r="A18" s="13" t="s">
        <v>98</v>
      </c>
      <c r="B18" s="13"/>
      <c r="C18" s="13"/>
      <c r="D18" s="13"/>
      <c r="E18" s="13"/>
      <c r="F18" s="13"/>
      <c r="G18" s="13"/>
      <c r="H18" s="13"/>
    </row>
    <row r="19" spans="1:9" x14ac:dyDescent="0.2">
      <c r="A19" s="15" t="s">
        <v>94</v>
      </c>
      <c r="B19" s="15" t="s">
        <v>91</v>
      </c>
      <c r="C19" s="90" t="s">
        <v>92</v>
      </c>
      <c r="D19" s="90" t="s">
        <v>135</v>
      </c>
      <c r="E19" s="90" t="s">
        <v>136</v>
      </c>
      <c r="F19" s="90" t="s">
        <v>137</v>
      </c>
      <c r="G19" s="90" t="s">
        <v>138</v>
      </c>
      <c r="H19" s="90" t="s">
        <v>139</v>
      </c>
    </row>
    <row r="20" spans="1:9" s="89" customFormat="1" x14ac:dyDescent="0.2">
      <c r="A20" s="92">
        <v>1123</v>
      </c>
      <c r="B20" s="93" t="s">
        <v>140</v>
      </c>
      <c r="C20" s="94">
        <v>32725</v>
      </c>
      <c r="D20" s="94">
        <v>32725</v>
      </c>
      <c r="E20" s="94">
        <v>0</v>
      </c>
      <c r="F20" s="94">
        <v>0</v>
      </c>
      <c r="G20" s="94">
        <v>0</v>
      </c>
      <c r="H20" s="93"/>
    </row>
    <row r="21" spans="1:9" s="89" customFormat="1" ht="45" x14ac:dyDescent="0.2">
      <c r="A21" s="85">
        <v>112300003</v>
      </c>
      <c r="B21" s="86" t="s">
        <v>566</v>
      </c>
      <c r="C21" s="87">
        <v>1972</v>
      </c>
      <c r="D21" s="87">
        <f>C21</f>
        <v>1972</v>
      </c>
      <c r="E21" s="87">
        <v>0</v>
      </c>
      <c r="F21" s="87">
        <v>0</v>
      </c>
      <c r="G21" s="87">
        <v>0</v>
      </c>
      <c r="H21" s="88" t="s">
        <v>567</v>
      </c>
    </row>
    <row r="22" spans="1:9" s="89" customFormat="1" ht="45" x14ac:dyDescent="0.2">
      <c r="A22" s="85">
        <v>112300003</v>
      </c>
      <c r="B22" s="86" t="s">
        <v>568</v>
      </c>
      <c r="C22" s="87">
        <v>28000</v>
      </c>
      <c r="D22" s="87">
        <f t="shared" ref="D22:D25" si="0">C22</f>
        <v>28000</v>
      </c>
      <c r="E22" s="87">
        <v>0</v>
      </c>
      <c r="F22" s="87">
        <v>0</v>
      </c>
      <c r="G22" s="87">
        <v>0</v>
      </c>
      <c r="H22" s="88" t="s">
        <v>628</v>
      </c>
    </row>
    <row r="23" spans="1:9" s="89" customFormat="1" ht="56.25" x14ac:dyDescent="0.2">
      <c r="A23" s="85">
        <v>112300003</v>
      </c>
      <c r="B23" s="86" t="s">
        <v>596</v>
      </c>
      <c r="C23" s="87">
        <v>784</v>
      </c>
      <c r="D23" s="87">
        <f t="shared" si="0"/>
        <v>784</v>
      </c>
      <c r="E23" s="87">
        <v>0</v>
      </c>
      <c r="F23" s="87">
        <v>0</v>
      </c>
      <c r="G23" s="87">
        <v>0</v>
      </c>
      <c r="H23" s="88" t="s">
        <v>571</v>
      </c>
      <c r="I23" s="95"/>
    </row>
    <row r="24" spans="1:9" s="89" customFormat="1" ht="33.75" x14ac:dyDescent="0.2">
      <c r="A24" s="85">
        <v>112300003</v>
      </c>
      <c r="B24" s="86" t="s">
        <v>597</v>
      </c>
      <c r="C24" s="87">
        <v>469</v>
      </c>
      <c r="D24" s="87">
        <f t="shared" si="0"/>
        <v>469</v>
      </c>
      <c r="E24" s="87">
        <v>0</v>
      </c>
      <c r="F24" s="87">
        <v>0</v>
      </c>
      <c r="G24" s="87">
        <v>0</v>
      </c>
      <c r="H24" s="88" t="s">
        <v>569</v>
      </c>
      <c r="I24" s="95"/>
    </row>
    <row r="25" spans="1:9" s="89" customFormat="1" ht="45" x14ac:dyDescent="0.2">
      <c r="A25" s="85">
        <v>112300003</v>
      </c>
      <c r="B25" s="86" t="s">
        <v>598</v>
      </c>
      <c r="C25" s="87">
        <v>1500</v>
      </c>
      <c r="D25" s="87">
        <f t="shared" si="0"/>
        <v>1500</v>
      </c>
      <c r="E25" s="87">
        <v>0</v>
      </c>
      <c r="F25" s="87">
        <v>0</v>
      </c>
      <c r="G25" s="87">
        <v>0</v>
      </c>
      <c r="H25" s="88" t="s">
        <v>570</v>
      </c>
      <c r="I25" s="95"/>
    </row>
    <row r="26" spans="1:9" ht="15" x14ac:dyDescent="0.2">
      <c r="A26" s="82">
        <v>1125</v>
      </c>
      <c r="B26" s="83" t="s">
        <v>141</v>
      </c>
      <c r="C26" s="84">
        <v>15000</v>
      </c>
      <c r="D26" s="84">
        <v>0</v>
      </c>
      <c r="E26" s="84">
        <v>0</v>
      </c>
      <c r="F26" s="84">
        <f>C26</f>
        <v>15000</v>
      </c>
      <c r="G26" s="84">
        <v>0</v>
      </c>
      <c r="H26" s="83"/>
      <c r="I26" s="91"/>
    </row>
    <row r="27" spans="1:9" s="89" customFormat="1" ht="78.75" x14ac:dyDescent="0.2">
      <c r="A27" s="85">
        <v>112500001</v>
      </c>
      <c r="B27" s="86" t="s">
        <v>572</v>
      </c>
      <c r="C27" s="87">
        <v>2000</v>
      </c>
      <c r="D27" s="87">
        <v>0</v>
      </c>
      <c r="E27" s="87">
        <v>0</v>
      </c>
      <c r="F27" s="87">
        <f>C27</f>
        <v>2000</v>
      </c>
      <c r="G27" s="87">
        <v>0</v>
      </c>
      <c r="H27" s="88" t="s">
        <v>573</v>
      </c>
    </row>
    <row r="28" spans="1:9" s="89" customFormat="1" ht="78.75" x14ac:dyDescent="0.2">
      <c r="A28" s="85">
        <v>112500001</v>
      </c>
      <c r="B28" s="86" t="s">
        <v>574</v>
      </c>
      <c r="C28" s="87">
        <v>6000</v>
      </c>
      <c r="D28" s="87">
        <v>0</v>
      </c>
      <c r="E28" s="87">
        <v>0</v>
      </c>
      <c r="F28" s="87">
        <f>C28</f>
        <v>6000</v>
      </c>
      <c r="G28" s="87">
        <v>0</v>
      </c>
      <c r="H28" s="88" t="s">
        <v>575</v>
      </c>
    </row>
    <row r="29" spans="1:9" s="89" customFormat="1" ht="90" x14ac:dyDescent="0.2">
      <c r="A29" s="85">
        <v>112500001</v>
      </c>
      <c r="B29" s="86" t="s">
        <v>568</v>
      </c>
      <c r="C29" s="87">
        <v>2000</v>
      </c>
      <c r="D29" s="87">
        <v>0</v>
      </c>
      <c r="E29" s="87">
        <v>0</v>
      </c>
      <c r="F29" s="87">
        <f>C29</f>
        <v>2000</v>
      </c>
      <c r="G29" s="87">
        <v>0</v>
      </c>
      <c r="H29" s="88" t="s">
        <v>576</v>
      </c>
    </row>
    <row r="30" spans="1:9" s="89" customFormat="1" ht="67.5" x14ac:dyDescent="0.2">
      <c r="A30" s="85">
        <v>112500001</v>
      </c>
      <c r="B30" s="86" t="s">
        <v>577</v>
      </c>
      <c r="C30" s="87">
        <v>5000</v>
      </c>
      <c r="D30" s="87">
        <v>0</v>
      </c>
      <c r="E30" s="87">
        <v>0</v>
      </c>
      <c r="F30" s="87">
        <f>C30</f>
        <v>5000</v>
      </c>
      <c r="G30" s="87">
        <v>0</v>
      </c>
      <c r="H30" s="88" t="s">
        <v>578</v>
      </c>
    </row>
    <row r="31" spans="1:9" x14ac:dyDescent="0.2">
      <c r="A31" s="82">
        <v>1126</v>
      </c>
      <c r="B31" s="83" t="s">
        <v>509</v>
      </c>
      <c r="C31" s="84">
        <v>0</v>
      </c>
      <c r="D31" s="84">
        <v>0</v>
      </c>
      <c r="E31" s="84">
        <v>0</v>
      </c>
      <c r="F31" s="84">
        <v>0</v>
      </c>
      <c r="G31" s="84">
        <v>0</v>
      </c>
      <c r="H31" s="83"/>
    </row>
    <row r="32" spans="1:9" x14ac:dyDescent="0.2">
      <c r="A32" s="82">
        <v>1129</v>
      </c>
      <c r="B32" s="83" t="s">
        <v>510</v>
      </c>
      <c r="C32" s="84">
        <v>200.14</v>
      </c>
      <c r="D32" s="84">
        <v>200.14</v>
      </c>
      <c r="E32" s="84">
        <v>0</v>
      </c>
      <c r="F32" s="84">
        <v>0</v>
      </c>
      <c r="G32" s="84">
        <v>0</v>
      </c>
      <c r="H32" s="83"/>
    </row>
    <row r="33" spans="1:8" s="89" customFormat="1" ht="90" x14ac:dyDescent="0.2">
      <c r="A33" s="85" t="s">
        <v>579</v>
      </c>
      <c r="B33" s="86" t="s">
        <v>599</v>
      </c>
      <c r="C33" s="87">
        <v>200.14</v>
      </c>
      <c r="D33" s="87">
        <v>200.14</v>
      </c>
      <c r="E33" s="87">
        <v>0</v>
      </c>
      <c r="F33" s="87">
        <v>0</v>
      </c>
      <c r="G33" s="87">
        <v>0</v>
      </c>
      <c r="H33" s="88" t="s">
        <v>600</v>
      </c>
    </row>
    <row r="34" spans="1:8" x14ac:dyDescent="0.2">
      <c r="A34" s="82">
        <v>1131</v>
      </c>
      <c r="B34" s="83" t="s">
        <v>142</v>
      </c>
      <c r="C34" s="84">
        <v>0</v>
      </c>
      <c r="D34" s="84">
        <v>0</v>
      </c>
      <c r="E34" s="84">
        <v>0</v>
      </c>
      <c r="F34" s="84">
        <v>0</v>
      </c>
      <c r="G34" s="84">
        <v>0</v>
      </c>
      <c r="H34" s="83"/>
    </row>
    <row r="35" spans="1:8" x14ac:dyDescent="0.2">
      <c r="A35" s="82">
        <v>1132</v>
      </c>
      <c r="B35" s="83" t="s">
        <v>143</v>
      </c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83"/>
    </row>
    <row r="36" spans="1:8" x14ac:dyDescent="0.2">
      <c r="A36" s="82">
        <v>1133</v>
      </c>
      <c r="B36" s="83" t="s">
        <v>144</v>
      </c>
      <c r="C36" s="84">
        <v>0</v>
      </c>
      <c r="D36" s="84">
        <v>0</v>
      </c>
      <c r="E36" s="84">
        <v>0</v>
      </c>
      <c r="F36" s="84">
        <v>0</v>
      </c>
      <c r="G36" s="84">
        <v>0</v>
      </c>
      <c r="H36" s="83"/>
    </row>
    <row r="37" spans="1:8" x14ac:dyDescent="0.2">
      <c r="A37" s="82">
        <v>1134</v>
      </c>
      <c r="B37" s="83" t="s">
        <v>145</v>
      </c>
      <c r="C37" s="84">
        <v>0</v>
      </c>
      <c r="D37" s="84">
        <v>0</v>
      </c>
      <c r="E37" s="84">
        <v>0</v>
      </c>
      <c r="F37" s="84">
        <v>0</v>
      </c>
      <c r="G37" s="84">
        <v>0</v>
      </c>
      <c r="H37" s="83"/>
    </row>
    <row r="38" spans="1:8" x14ac:dyDescent="0.2">
      <c r="A38" s="82">
        <v>1139</v>
      </c>
      <c r="B38" s="83" t="s">
        <v>146</v>
      </c>
      <c r="C38" s="84">
        <v>0</v>
      </c>
      <c r="D38" s="84">
        <v>0</v>
      </c>
      <c r="E38" s="84">
        <v>0</v>
      </c>
      <c r="F38" s="84">
        <v>0</v>
      </c>
      <c r="G38" s="84">
        <v>0</v>
      </c>
      <c r="H38" s="83"/>
    </row>
    <row r="40" spans="1:8" x14ac:dyDescent="0.2">
      <c r="A40" s="13" t="s">
        <v>511</v>
      </c>
      <c r="B40" s="13"/>
      <c r="C40" s="13"/>
      <c r="D40" s="13"/>
      <c r="E40" s="13"/>
      <c r="F40" s="13"/>
      <c r="G40" s="13"/>
      <c r="H40" s="13"/>
    </row>
    <row r="41" spans="1:8" x14ac:dyDescent="0.2">
      <c r="A41" s="15" t="s">
        <v>94</v>
      </c>
      <c r="B41" s="15" t="s">
        <v>91</v>
      </c>
      <c r="C41" s="15" t="s">
        <v>92</v>
      </c>
      <c r="D41" s="15" t="s">
        <v>101</v>
      </c>
      <c r="E41" s="15" t="s">
        <v>100</v>
      </c>
      <c r="F41" s="15" t="s">
        <v>147</v>
      </c>
      <c r="G41" s="15" t="s">
        <v>103</v>
      </c>
      <c r="H41" s="15"/>
    </row>
    <row r="42" spans="1:8" x14ac:dyDescent="0.2">
      <c r="A42" s="79">
        <v>1140</v>
      </c>
      <c r="B42" s="80" t="s">
        <v>148</v>
      </c>
      <c r="C42" s="81">
        <f>C43</f>
        <v>139922.91</v>
      </c>
      <c r="D42" s="80"/>
      <c r="E42" s="80"/>
      <c r="F42" s="80"/>
      <c r="G42" s="80"/>
      <c r="H42" s="80"/>
    </row>
    <row r="43" spans="1:8" x14ac:dyDescent="0.2">
      <c r="A43" s="82">
        <v>1141</v>
      </c>
      <c r="B43" s="83" t="s">
        <v>149</v>
      </c>
      <c r="C43" s="84">
        <v>139922.91</v>
      </c>
      <c r="D43" s="83"/>
      <c r="E43" s="83"/>
      <c r="F43" s="83"/>
      <c r="G43" s="83"/>
      <c r="H43" s="83"/>
    </row>
    <row r="44" spans="1:8" s="89" customFormat="1" ht="33.75" x14ac:dyDescent="0.2">
      <c r="A44" s="85">
        <v>114100001</v>
      </c>
      <c r="B44" s="86" t="s">
        <v>580</v>
      </c>
      <c r="C44" s="87">
        <f>C43</f>
        <v>139922.91</v>
      </c>
      <c r="D44" s="96" t="s">
        <v>581</v>
      </c>
      <c r="E44" s="96" t="s">
        <v>582</v>
      </c>
      <c r="F44" s="97" t="s">
        <v>583</v>
      </c>
      <c r="G44" s="97" t="s">
        <v>584</v>
      </c>
      <c r="H44" s="98"/>
    </row>
    <row r="45" spans="1:8" x14ac:dyDescent="0.2">
      <c r="A45" s="82">
        <v>1142</v>
      </c>
      <c r="B45" s="83" t="s">
        <v>150</v>
      </c>
      <c r="C45" s="84">
        <v>0</v>
      </c>
      <c r="D45" s="83"/>
      <c r="E45" s="83"/>
      <c r="F45" s="83"/>
      <c r="G45" s="83"/>
      <c r="H45" s="83"/>
    </row>
    <row r="46" spans="1:8" x14ac:dyDescent="0.2">
      <c r="A46" s="82">
        <v>1143</v>
      </c>
      <c r="B46" s="83" t="s">
        <v>151</v>
      </c>
      <c r="C46" s="84">
        <v>0</v>
      </c>
      <c r="D46" s="83"/>
      <c r="E46" s="83"/>
      <c r="F46" s="83"/>
      <c r="G46" s="83"/>
      <c r="H46" s="83"/>
    </row>
    <row r="47" spans="1:8" x14ac:dyDescent="0.2">
      <c r="A47" s="82">
        <v>1144</v>
      </c>
      <c r="B47" s="83" t="s">
        <v>152</v>
      </c>
      <c r="C47" s="84">
        <v>0</v>
      </c>
      <c r="D47" s="83"/>
      <c r="E47" s="83"/>
      <c r="F47" s="83"/>
      <c r="G47" s="83"/>
      <c r="H47" s="83"/>
    </row>
    <row r="48" spans="1:8" x14ac:dyDescent="0.2">
      <c r="A48" s="82">
        <v>1145</v>
      </c>
      <c r="B48" s="83" t="s">
        <v>153</v>
      </c>
      <c r="C48" s="84">
        <v>0</v>
      </c>
      <c r="D48" s="83"/>
      <c r="E48" s="83"/>
      <c r="F48" s="83"/>
      <c r="G48" s="83"/>
      <c r="H48" s="83"/>
    </row>
    <row r="50" spans="1:8" x14ac:dyDescent="0.2">
      <c r="A50" s="13" t="s">
        <v>154</v>
      </c>
      <c r="B50" s="13"/>
      <c r="C50" s="13"/>
      <c r="D50" s="13"/>
      <c r="E50" s="13"/>
      <c r="F50" s="13"/>
      <c r="G50" s="13"/>
      <c r="H50" s="13"/>
    </row>
    <row r="51" spans="1:8" x14ac:dyDescent="0.2">
      <c r="A51" s="15" t="s">
        <v>94</v>
      </c>
      <c r="B51" s="15" t="s">
        <v>91</v>
      </c>
      <c r="C51" s="15" t="s">
        <v>92</v>
      </c>
      <c r="D51" s="15" t="s">
        <v>99</v>
      </c>
      <c r="E51" s="15" t="s">
        <v>102</v>
      </c>
      <c r="F51" s="15" t="s">
        <v>155</v>
      </c>
      <c r="G51" s="15"/>
      <c r="H51" s="15"/>
    </row>
    <row r="52" spans="1:8" x14ac:dyDescent="0.2">
      <c r="A52" s="79">
        <v>1150</v>
      </c>
      <c r="B52" s="80" t="s">
        <v>156</v>
      </c>
      <c r="C52" s="81">
        <f>C53</f>
        <v>0</v>
      </c>
      <c r="D52" s="80"/>
      <c r="E52" s="80"/>
      <c r="F52" s="80"/>
      <c r="G52" s="80"/>
      <c r="H52" s="80"/>
    </row>
    <row r="53" spans="1:8" x14ac:dyDescent="0.2">
      <c r="A53" s="82">
        <v>1151</v>
      </c>
      <c r="B53" s="83" t="s">
        <v>157</v>
      </c>
      <c r="C53" s="84">
        <v>0</v>
      </c>
      <c r="D53" s="83"/>
      <c r="E53" s="83"/>
      <c r="F53" s="83"/>
      <c r="G53" s="83"/>
      <c r="H53" s="83"/>
    </row>
    <row r="55" spans="1:8" x14ac:dyDescent="0.2">
      <c r="A55" s="13" t="s">
        <v>104</v>
      </c>
      <c r="B55" s="13"/>
      <c r="C55" s="13"/>
      <c r="D55" s="13"/>
      <c r="E55" s="13"/>
      <c r="F55" s="13"/>
      <c r="G55" s="13"/>
      <c r="H55" s="13"/>
    </row>
    <row r="56" spans="1:8" x14ac:dyDescent="0.2">
      <c r="A56" s="15" t="s">
        <v>94</v>
      </c>
      <c r="B56" s="15" t="s">
        <v>91</v>
      </c>
      <c r="C56" s="15" t="s">
        <v>92</v>
      </c>
      <c r="D56" s="15" t="s">
        <v>93</v>
      </c>
      <c r="E56" s="15" t="s">
        <v>139</v>
      </c>
      <c r="F56" s="15"/>
      <c r="G56" s="15"/>
      <c r="H56" s="15"/>
    </row>
    <row r="57" spans="1:8" x14ac:dyDescent="0.2">
      <c r="A57" s="79">
        <v>1213</v>
      </c>
      <c r="B57" s="80" t="s">
        <v>158</v>
      </c>
      <c r="C57" s="81">
        <v>0</v>
      </c>
      <c r="D57" s="80"/>
      <c r="E57" s="80"/>
      <c r="F57" s="80"/>
      <c r="G57" s="80"/>
      <c r="H57" s="80"/>
    </row>
    <row r="59" spans="1:8" x14ac:dyDescent="0.2">
      <c r="A59" s="13" t="s">
        <v>105</v>
      </c>
      <c r="B59" s="13"/>
      <c r="C59" s="13"/>
      <c r="D59" s="13"/>
      <c r="E59" s="13"/>
      <c r="F59" s="13"/>
      <c r="G59" s="13"/>
      <c r="H59" s="13"/>
    </row>
    <row r="60" spans="1:8" x14ac:dyDescent="0.2">
      <c r="A60" s="15" t="s">
        <v>94</v>
      </c>
      <c r="B60" s="15" t="s">
        <v>91</v>
      </c>
      <c r="C60" s="15" t="s">
        <v>92</v>
      </c>
      <c r="D60" s="15"/>
      <c r="E60" s="15"/>
      <c r="F60" s="15"/>
      <c r="G60" s="15"/>
      <c r="H60" s="15"/>
    </row>
    <row r="61" spans="1:8" x14ac:dyDescent="0.2">
      <c r="A61" s="79">
        <v>1214</v>
      </c>
      <c r="B61" s="80" t="s">
        <v>159</v>
      </c>
      <c r="C61" s="81">
        <v>0</v>
      </c>
      <c r="D61" s="80"/>
      <c r="E61" s="80"/>
      <c r="F61" s="80"/>
      <c r="G61" s="80"/>
      <c r="H61" s="80"/>
    </row>
    <row r="63" spans="1:8" x14ac:dyDescent="0.2">
      <c r="A63" s="13" t="s">
        <v>109</v>
      </c>
      <c r="B63" s="13"/>
      <c r="C63" s="13"/>
      <c r="D63" s="13"/>
      <c r="E63" s="13"/>
      <c r="F63" s="13"/>
      <c r="G63" s="13"/>
      <c r="H63" s="13"/>
    </row>
    <row r="64" spans="1:8" x14ac:dyDescent="0.2">
      <c r="A64" s="15" t="s">
        <v>94</v>
      </c>
      <c r="B64" s="15" t="s">
        <v>91</v>
      </c>
      <c r="C64" s="90" t="s">
        <v>92</v>
      </c>
      <c r="D64" s="90" t="s">
        <v>106</v>
      </c>
      <c r="E64" s="90" t="s">
        <v>107</v>
      </c>
      <c r="F64" s="106" t="s">
        <v>99</v>
      </c>
      <c r="G64" s="106" t="s">
        <v>160</v>
      </c>
      <c r="H64" s="106" t="s">
        <v>108</v>
      </c>
    </row>
    <row r="65" spans="1:8" x14ac:dyDescent="0.2">
      <c r="A65" s="100">
        <v>1230</v>
      </c>
      <c r="B65" s="101" t="s">
        <v>161</v>
      </c>
      <c r="C65" s="102">
        <f>SUM(C66:C72)</f>
        <v>6123718.7999999998</v>
      </c>
      <c r="D65" s="102">
        <f>SUM(D66:D72)</f>
        <v>0</v>
      </c>
      <c r="E65" s="102">
        <f>SUM(E66:E72)</f>
        <v>-1264278.56</v>
      </c>
      <c r="F65" s="80"/>
      <c r="G65" s="80"/>
      <c r="H65" s="80"/>
    </row>
    <row r="66" spans="1:8" x14ac:dyDescent="0.2">
      <c r="A66" s="103">
        <v>1231</v>
      </c>
      <c r="B66" s="104" t="s">
        <v>162</v>
      </c>
      <c r="C66" s="105">
        <v>4000000</v>
      </c>
      <c r="D66" s="105">
        <v>0</v>
      </c>
      <c r="E66" s="105">
        <v>0</v>
      </c>
      <c r="F66" s="83"/>
      <c r="G66" s="83"/>
      <c r="H66" s="83"/>
    </row>
    <row r="67" spans="1:8" x14ac:dyDescent="0.2">
      <c r="A67" s="103">
        <v>1232</v>
      </c>
      <c r="B67" s="104" t="s">
        <v>163</v>
      </c>
      <c r="C67" s="105">
        <v>0</v>
      </c>
      <c r="D67" s="105">
        <v>0</v>
      </c>
      <c r="E67" s="105">
        <v>0</v>
      </c>
      <c r="F67" s="83"/>
      <c r="G67" s="83"/>
      <c r="H67" s="83"/>
    </row>
    <row r="68" spans="1:8" ht="45" x14ac:dyDescent="0.2">
      <c r="A68" s="103">
        <v>1233</v>
      </c>
      <c r="B68" s="104" t="s">
        <v>164</v>
      </c>
      <c r="C68" s="105">
        <v>2123718.7999999998</v>
      </c>
      <c r="D68" s="105">
        <v>0</v>
      </c>
      <c r="E68" s="105">
        <v>-1264278.56</v>
      </c>
      <c r="F68" s="99" t="s">
        <v>585</v>
      </c>
      <c r="G68" s="97" t="s">
        <v>586</v>
      </c>
      <c r="H68" s="97" t="s">
        <v>587</v>
      </c>
    </row>
    <row r="69" spans="1:8" x14ac:dyDescent="0.2">
      <c r="A69" s="103">
        <v>1234</v>
      </c>
      <c r="B69" s="104" t="s">
        <v>165</v>
      </c>
      <c r="C69" s="105">
        <v>0</v>
      </c>
      <c r="D69" s="105">
        <v>0</v>
      </c>
      <c r="E69" s="105">
        <v>0</v>
      </c>
      <c r="F69" s="83"/>
      <c r="G69" s="83"/>
      <c r="H69" s="83"/>
    </row>
    <row r="70" spans="1:8" x14ac:dyDescent="0.2">
      <c r="A70" s="103">
        <v>1235</v>
      </c>
      <c r="B70" s="104" t="s">
        <v>166</v>
      </c>
      <c r="C70" s="105">
        <v>0</v>
      </c>
      <c r="D70" s="105">
        <v>0</v>
      </c>
      <c r="E70" s="105">
        <v>0</v>
      </c>
      <c r="F70" s="83"/>
      <c r="G70" s="83"/>
      <c r="H70" s="83"/>
    </row>
    <row r="71" spans="1:8" x14ac:dyDescent="0.2">
      <c r="A71" s="103">
        <v>1236</v>
      </c>
      <c r="B71" s="104" t="s">
        <v>167</v>
      </c>
      <c r="C71" s="105">
        <v>0</v>
      </c>
      <c r="D71" s="105">
        <v>0</v>
      </c>
      <c r="E71" s="105">
        <v>0</v>
      </c>
      <c r="F71" s="83"/>
      <c r="G71" s="83"/>
      <c r="H71" s="83"/>
    </row>
    <row r="72" spans="1:8" x14ac:dyDescent="0.2">
      <c r="A72" s="103">
        <v>1239</v>
      </c>
      <c r="B72" s="104" t="s">
        <v>168</v>
      </c>
      <c r="C72" s="105">
        <v>0</v>
      </c>
      <c r="D72" s="105">
        <v>0</v>
      </c>
      <c r="E72" s="105">
        <v>0</v>
      </c>
      <c r="F72" s="83"/>
      <c r="G72" s="83"/>
      <c r="H72" s="83"/>
    </row>
    <row r="73" spans="1:8" x14ac:dyDescent="0.2">
      <c r="A73" s="103">
        <v>1240</v>
      </c>
      <c r="B73" s="104" t="s">
        <v>169</v>
      </c>
      <c r="C73" s="105">
        <f>SUM(C74:C81)</f>
        <v>4298708.58</v>
      </c>
      <c r="D73" s="105">
        <f t="shared" ref="D73:E73" si="1">SUM(D74:D81)</f>
        <v>0</v>
      </c>
      <c r="E73" s="105">
        <f t="shared" si="1"/>
        <v>-3176041.98</v>
      </c>
      <c r="F73" s="83"/>
      <c r="G73" s="83"/>
      <c r="H73" s="83"/>
    </row>
    <row r="74" spans="1:8" ht="56.25" x14ac:dyDescent="0.2">
      <c r="A74" s="103">
        <v>1241</v>
      </c>
      <c r="B74" s="104" t="s">
        <v>170</v>
      </c>
      <c r="C74" s="105">
        <v>1186854.8400000001</v>
      </c>
      <c r="D74" s="105">
        <v>0</v>
      </c>
      <c r="E74" s="105">
        <v>-912911.03</v>
      </c>
      <c r="F74" s="99" t="s">
        <v>585</v>
      </c>
      <c r="G74" s="97" t="s">
        <v>588</v>
      </c>
      <c r="H74" s="97" t="s">
        <v>587</v>
      </c>
    </row>
    <row r="75" spans="1:8" ht="90" x14ac:dyDescent="0.2">
      <c r="A75" s="103">
        <v>1242</v>
      </c>
      <c r="B75" s="104" t="s">
        <v>171</v>
      </c>
      <c r="C75" s="105">
        <v>151455.14000000001</v>
      </c>
      <c r="D75" s="105">
        <v>0</v>
      </c>
      <c r="E75" s="105">
        <v>-119790.38</v>
      </c>
      <c r="F75" s="99" t="s">
        <v>585</v>
      </c>
      <c r="G75" s="97" t="s">
        <v>589</v>
      </c>
      <c r="H75" s="97" t="s">
        <v>587</v>
      </c>
    </row>
    <row r="76" spans="1:8" ht="45" x14ac:dyDescent="0.2">
      <c r="A76" s="103">
        <v>1243</v>
      </c>
      <c r="B76" s="104" t="s">
        <v>172</v>
      </c>
      <c r="C76" s="105">
        <v>518441.7</v>
      </c>
      <c r="D76" s="105">
        <v>0</v>
      </c>
      <c r="E76" s="105">
        <v>-378144.26</v>
      </c>
      <c r="F76" s="99" t="s">
        <v>585</v>
      </c>
      <c r="G76" s="97" t="s">
        <v>590</v>
      </c>
      <c r="H76" s="97" t="s">
        <v>587</v>
      </c>
    </row>
    <row r="77" spans="1:8" ht="45" x14ac:dyDescent="0.2">
      <c r="A77" s="103">
        <v>1244</v>
      </c>
      <c r="B77" s="104" t="s">
        <v>173</v>
      </c>
      <c r="C77" s="105">
        <v>2364385.9</v>
      </c>
      <c r="D77" s="105">
        <v>0</v>
      </c>
      <c r="E77" s="105">
        <v>-1745642.46</v>
      </c>
      <c r="F77" s="99" t="s">
        <v>585</v>
      </c>
      <c r="G77" s="97" t="s">
        <v>591</v>
      </c>
      <c r="H77" s="97" t="s">
        <v>587</v>
      </c>
    </row>
    <row r="78" spans="1:8" x14ac:dyDescent="0.2">
      <c r="A78" s="103">
        <v>1245</v>
      </c>
      <c r="B78" s="104" t="s">
        <v>174</v>
      </c>
      <c r="C78" s="105">
        <v>0</v>
      </c>
      <c r="D78" s="105">
        <v>0</v>
      </c>
      <c r="E78" s="105">
        <v>0</v>
      </c>
      <c r="F78" s="99"/>
      <c r="G78" s="97"/>
      <c r="H78" s="97"/>
    </row>
    <row r="79" spans="1:8" ht="45" x14ac:dyDescent="0.2">
      <c r="A79" s="103">
        <v>1246</v>
      </c>
      <c r="B79" s="104" t="s">
        <v>175</v>
      </c>
      <c r="C79" s="105">
        <v>77571</v>
      </c>
      <c r="D79" s="105">
        <v>0</v>
      </c>
      <c r="E79" s="105">
        <v>-19553.849999999999</v>
      </c>
      <c r="F79" s="99" t="s">
        <v>585</v>
      </c>
      <c r="G79" s="97" t="s">
        <v>590</v>
      </c>
      <c r="H79" s="97" t="s">
        <v>587</v>
      </c>
    </row>
    <row r="80" spans="1:8" x14ac:dyDescent="0.2">
      <c r="A80" s="82">
        <v>1247</v>
      </c>
      <c r="B80" s="83" t="s">
        <v>176</v>
      </c>
      <c r="C80" s="84">
        <v>0</v>
      </c>
      <c r="D80" s="84">
        <v>0</v>
      </c>
      <c r="E80" s="84">
        <v>0</v>
      </c>
      <c r="F80" s="83"/>
      <c r="G80" s="83"/>
      <c r="H80" s="83"/>
    </row>
    <row r="81" spans="1:8" x14ac:dyDescent="0.2">
      <c r="A81" s="82">
        <v>1248</v>
      </c>
      <c r="B81" s="83" t="s">
        <v>177</v>
      </c>
      <c r="C81" s="84">
        <v>0</v>
      </c>
      <c r="D81" s="84">
        <v>0</v>
      </c>
      <c r="E81" s="84">
        <v>0</v>
      </c>
      <c r="F81" s="83"/>
      <c r="G81" s="83"/>
      <c r="H81" s="83"/>
    </row>
    <row r="83" spans="1:8" x14ac:dyDescent="0.2">
      <c r="A83" s="13" t="s">
        <v>110</v>
      </c>
      <c r="B83" s="13"/>
      <c r="C83" s="13"/>
      <c r="D83" s="13"/>
      <c r="E83" s="13"/>
      <c r="F83" s="13"/>
      <c r="G83" s="13"/>
      <c r="H83" s="13"/>
    </row>
    <row r="84" spans="1:8" x14ac:dyDescent="0.2">
      <c r="A84" s="15" t="s">
        <v>94</v>
      </c>
      <c r="B84" s="15" t="s">
        <v>91</v>
      </c>
      <c r="C84" s="15" t="s">
        <v>92</v>
      </c>
      <c r="D84" s="15" t="s">
        <v>111</v>
      </c>
      <c r="E84" s="15" t="s">
        <v>178</v>
      </c>
      <c r="F84" s="15" t="s">
        <v>99</v>
      </c>
      <c r="G84" s="15" t="s">
        <v>160</v>
      </c>
      <c r="H84" s="15" t="s">
        <v>108</v>
      </c>
    </row>
    <row r="85" spans="1:8" x14ac:dyDescent="0.2">
      <c r="A85" s="100">
        <v>1250</v>
      </c>
      <c r="B85" s="101" t="s">
        <v>179</v>
      </c>
      <c r="C85" s="102">
        <f>SUM(C86:C90)</f>
        <v>10295</v>
      </c>
      <c r="D85" s="102">
        <f>SUM(D86:D90)</f>
        <v>0</v>
      </c>
      <c r="E85" s="102">
        <f>SUM(E86:E90)</f>
        <v>-1619.61</v>
      </c>
      <c r="F85" s="80"/>
      <c r="G85" s="80"/>
      <c r="H85" s="80"/>
    </row>
    <row r="86" spans="1:8" ht="45" x14ac:dyDescent="0.2">
      <c r="A86" s="103">
        <v>1251</v>
      </c>
      <c r="B86" s="104" t="s">
        <v>180</v>
      </c>
      <c r="C86" s="105">
        <v>10295</v>
      </c>
      <c r="D86" s="105">
        <v>0</v>
      </c>
      <c r="E86" s="105">
        <v>-1619.61</v>
      </c>
      <c r="F86" s="99" t="s">
        <v>585</v>
      </c>
      <c r="G86" s="97" t="s">
        <v>590</v>
      </c>
      <c r="H86" s="97" t="s">
        <v>592</v>
      </c>
    </row>
    <row r="87" spans="1:8" x14ac:dyDescent="0.2">
      <c r="A87" s="103">
        <v>1252</v>
      </c>
      <c r="B87" s="104" t="s">
        <v>181</v>
      </c>
      <c r="C87" s="105">
        <v>0</v>
      </c>
      <c r="D87" s="105">
        <v>0</v>
      </c>
      <c r="E87" s="105">
        <v>0</v>
      </c>
      <c r="F87" s="83"/>
      <c r="G87" s="83"/>
      <c r="H87" s="83"/>
    </row>
    <row r="88" spans="1:8" x14ac:dyDescent="0.2">
      <c r="A88" s="103">
        <v>1253</v>
      </c>
      <c r="B88" s="104" t="s">
        <v>182</v>
      </c>
      <c r="C88" s="105">
        <v>0</v>
      </c>
      <c r="D88" s="105">
        <v>0</v>
      </c>
      <c r="E88" s="105">
        <v>0</v>
      </c>
      <c r="F88" s="83"/>
      <c r="G88" s="83"/>
      <c r="H88" s="83"/>
    </row>
    <row r="89" spans="1:8" x14ac:dyDescent="0.2">
      <c r="A89" s="103">
        <v>1254</v>
      </c>
      <c r="B89" s="104" t="s">
        <v>183</v>
      </c>
      <c r="C89" s="105">
        <v>0</v>
      </c>
      <c r="D89" s="105">
        <v>0</v>
      </c>
      <c r="E89" s="105">
        <v>0</v>
      </c>
      <c r="F89" s="83"/>
      <c r="G89" s="83"/>
      <c r="H89" s="83"/>
    </row>
    <row r="90" spans="1:8" x14ac:dyDescent="0.2">
      <c r="A90" s="103">
        <v>1259</v>
      </c>
      <c r="B90" s="104" t="s">
        <v>184</v>
      </c>
      <c r="C90" s="105">
        <v>0</v>
      </c>
      <c r="D90" s="105">
        <v>0</v>
      </c>
      <c r="E90" s="105">
        <v>0</v>
      </c>
      <c r="F90" s="83"/>
      <c r="G90" s="83"/>
      <c r="H90" s="83"/>
    </row>
    <row r="91" spans="1:8" x14ac:dyDescent="0.2">
      <c r="A91" s="103">
        <v>1270</v>
      </c>
      <c r="B91" s="104" t="s">
        <v>185</v>
      </c>
      <c r="C91" s="105">
        <f>SUM(C92:C97)</f>
        <v>935104.83</v>
      </c>
      <c r="D91" s="105">
        <f>SUM(D92:D97)</f>
        <v>0</v>
      </c>
      <c r="E91" s="105">
        <f>SUM(E92:E97)</f>
        <v>0</v>
      </c>
      <c r="F91" s="83"/>
      <c r="G91" s="83"/>
      <c r="H91" s="83"/>
    </row>
    <row r="92" spans="1:8" x14ac:dyDescent="0.2">
      <c r="A92" s="103">
        <v>1271</v>
      </c>
      <c r="B92" s="104" t="s">
        <v>186</v>
      </c>
      <c r="C92" s="105">
        <v>0</v>
      </c>
      <c r="D92" s="105">
        <v>0</v>
      </c>
      <c r="E92" s="105">
        <v>0</v>
      </c>
      <c r="F92" s="83"/>
      <c r="G92" s="83"/>
      <c r="H92" s="83"/>
    </row>
    <row r="93" spans="1:8" x14ac:dyDescent="0.2">
      <c r="A93" s="103">
        <v>1272</v>
      </c>
      <c r="B93" s="104" t="s">
        <v>187</v>
      </c>
      <c r="C93" s="105">
        <v>0</v>
      </c>
      <c r="D93" s="105">
        <v>0</v>
      </c>
      <c r="E93" s="105">
        <v>0</v>
      </c>
      <c r="F93" s="83"/>
      <c r="G93" s="83"/>
      <c r="H93" s="83"/>
    </row>
    <row r="94" spans="1:8" x14ac:dyDescent="0.2">
      <c r="A94" s="103">
        <v>1273</v>
      </c>
      <c r="B94" s="104" t="s">
        <v>188</v>
      </c>
      <c r="C94" s="105">
        <v>0</v>
      </c>
      <c r="D94" s="105">
        <v>0</v>
      </c>
      <c r="E94" s="105">
        <v>0</v>
      </c>
      <c r="F94" s="83"/>
      <c r="G94" s="83"/>
      <c r="H94" s="83"/>
    </row>
    <row r="95" spans="1:8" x14ac:dyDescent="0.2">
      <c r="A95" s="103">
        <v>1274</v>
      </c>
      <c r="B95" s="104" t="s">
        <v>189</v>
      </c>
      <c r="C95" s="105">
        <v>0</v>
      </c>
      <c r="D95" s="105">
        <v>0</v>
      </c>
      <c r="E95" s="105">
        <v>0</v>
      </c>
      <c r="F95" s="83"/>
      <c r="G95" s="83"/>
      <c r="H95" s="83"/>
    </row>
    <row r="96" spans="1:8" x14ac:dyDescent="0.2">
      <c r="A96" s="103">
        <v>1275</v>
      </c>
      <c r="B96" s="104" t="s">
        <v>190</v>
      </c>
      <c r="C96" s="105">
        <v>0</v>
      </c>
      <c r="D96" s="105">
        <v>0</v>
      </c>
      <c r="E96" s="105">
        <v>0</v>
      </c>
      <c r="F96" s="83"/>
      <c r="G96" s="83"/>
      <c r="H96" s="83"/>
    </row>
    <row r="97" spans="1:8" x14ac:dyDescent="0.2">
      <c r="A97" s="103">
        <v>1279</v>
      </c>
      <c r="B97" s="104" t="s">
        <v>191</v>
      </c>
      <c r="C97" s="105">
        <v>935104.83</v>
      </c>
      <c r="D97" s="105">
        <v>0</v>
      </c>
      <c r="E97" s="105">
        <v>0</v>
      </c>
      <c r="F97" s="99" t="s">
        <v>593</v>
      </c>
      <c r="G97" s="99" t="s">
        <v>593</v>
      </c>
      <c r="H97" s="99" t="s">
        <v>593</v>
      </c>
    </row>
    <row r="99" spans="1:8" x14ac:dyDescent="0.2">
      <c r="A99" s="13" t="s">
        <v>112</v>
      </c>
      <c r="B99" s="13"/>
      <c r="C99" s="13"/>
      <c r="D99" s="13"/>
      <c r="E99" s="13"/>
      <c r="F99" s="13"/>
      <c r="G99" s="13"/>
      <c r="H99" s="13"/>
    </row>
    <row r="100" spans="1:8" x14ac:dyDescent="0.2">
      <c r="A100" s="15" t="s">
        <v>94</v>
      </c>
      <c r="B100" s="15" t="s">
        <v>91</v>
      </c>
      <c r="C100" s="15" t="s">
        <v>92</v>
      </c>
      <c r="D100" s="15" t="s">
        <v>192</v>
      </c>
      <c r="E100" s="15"/>
      <c r="F100" s="15"/>
      <c r="G100" s="15"/>
      <c r="H100" s="15"/>
    </row>
    <row r="101" spans="1:8" x14ac:dyDescent="0.2">
      <c r="A101" s="79">
        <v>1160</v>
      </c>
      <c r="B101" s="80" t="s">
        <v>193</v>
      </c>
      <c r="C101" s="81">
        <f>SUM(C102:C103)</f>
        <v>0</v>
      </c>
      <c r="D101" s="80"/>
      <c r="E101" s="80"/>
      <c r="F101" s="80"/>
      <c r="G101" s="80"/>
      <c r="H101" s="80"/>
    </row>
    <row r="102" spans="1:8" x14ac:dyDescent="0.2">
      <c r="A102" s="82">
        <v>1161</v>
      </c>
      <c r="B102" s="83" t="s">
        <v>194</v>
      </c>
      <c r="C102" s="84">
        <v>0</v>
      </c>
      <c r="D102" s="83"/>
      <c r="E102" s="83"/>
      <c r="F102" s="83"/>
      <c r="G102" s="83"/>
      <c r="H102" s="83"/>
    </row>
    <row r="103" spans="1:8" x14ac:dyDescent="0.2">
      <c r="A103" s="82">
        <v>1162</v>
      </c>
      <c r="B103" s="83" t="s">
        <v>195</v>
      </c>
      <c r="C103" s="84">
        <v>0</v>
      </c>
      <c r="D103" s="83"/>
      <c r="E103" s="83"/>
      <c r="F103" s="83"/>
      <c r="G103" s="83"/>
      <c r="H103" s="83"/>
    </row>
    <row r="105" spans="1:8" x14ac:dyDescent="0.2">
      <c r="A105" s="13" t="s">
        <v>539</v>
      </c>
      <c r="C105" s="17"/>
    </row>
    <row r="106" spans="1:8" x14ac:dyDescent="0.2">
      <c r="A106" s="15" t="s">
        <v>94</v>
      </c>
      <c r="B106" s="15" t="s">
        <v>91</v>
      </c>
      <c r="C106" s="15" t="s">
        <v>92</v>
      </c>
      <c r="D106" s="15" t="s">
        <v>139</v>
      </c>
      <c r="E106" s="15"/>
      <c r="F106" s="15"/>
      <c r="G106" s="15"/>
      <c r="H106" s="15"/>
    </row>
    <row r="107" spans="1:8" x14ac:dyDescent="0.2">
      <c r="A107" s="79">
        <v>1290</v>
      </c>
      <c r="B107" s="80" t="s">
        <v>196</v>
      </c>
      <c r="C107" s="81">
        <f>SUM(C108:C110)</f>
        <v>0</v>
      </c>
      <c r="D107" s="80"/>
      <c r="E107" s="80"/>
      <c r="F107" s="80"/>
      <c r="G107" s="80"/>
      <c r="H107" s="80"/>
    </row>
    <row r="108" spans="1:8" x14ac:dyDescent="0.2">
      <c r="A108" s="82">
        <v>1291</v>
      </c>
      <c r="B108" s="83" t="s">
        <v>197</v>
      </c>
      <c r="C108" s="84">
        <v>0</v>
      </c>
      <c r="D108" s="83"/>
      <c r="E108" s="83"/>
      <c r="F108" s="83"/>
      <c r="G108" s="83"/>
      <c r="H108" s="83"/>
    </row>
    <row r="109" spans="1:8" x14ac:dyDescent="0.2">
      <c r="A109" s="82">
        <v>1292</v>
      </c>
      <c r="B109" s="83" t="s">
        <v>198</v>
      </c>
      <c r="C109" s="84">
        <v>0</v>
      </c>
      <c r="D109" s="83"/>
      <c r="E109" s="83"/>
      <c r="F109" s="83"/>
      <c r="G109" s="83"/>
      <c r="H109" s="83"/>
    </row>
    <row r="110" spans="1:8" x14ac:dyDescent="0.2">
      <c r="A110" s="82">
        <v>1293</v>
      </c>
      <c r="B110" s="83" t="s">
        <v>199</v>
      </c>
      <c r="C110" s="84">
        <v>0</v>
      </c>
      <c r="D110" s="83"/>
      <c r="E110" s="83"/>
      <c r="F110" s="83"/>
      <c r="G110" s="83"/>
      <c r="H110" s="83"/>
    </row>
    <row r="112" spans="1:8" x14ac:dyDescent="0.2">
      <c r="A112" s="13" t="s">
        <v>113</v>
      </c>
      <c r="B112" s="13"/>
      <c r="C112" s="13"/>
      <c r="D112" s="13"/>
      <c r="E112" s="13"/>
      <c r="F112" s="13"/>
      <c r="G112" s="13"/>
      <c r="H112" s="13"/>
    </row>
    <row r="113" spans="1:8" x14ac:dyDescent="0.2">
      <c r="A113" s="15" t="s">
        <v>94</v>
      </c>
      <c r="B113" s="15" t="s">
        <v>91</v>
      </c>
      <c r="C113" s="90" t="s">
        <v>92</v>
      </c>
      <c r="D113" s="90" t="s">
        <v>135</v>
      </c>
      <c r="E113" s="90" t="s">
        <v>136</v>
      </c>
      <c r="F113" s="90" t="s">
        <v>137</v>
      </c>
      <c r="G113" s="90" t="s">
        <v>200</v>
      </c>
      <c r="H113" s="15" t="s">
        <v>201</v>
      </c>
    </row>
    <row r="114" spans="1:8" x14ac:dyDescent="0.2">
      <c r="A114" s="79">
        <v>2110</v>
      </c>
      <c r="B114" s="80" t="s">
        <v>202</v>
      </c>
      <c r="C114" s="81">
        <v>975731.82</v>
      </c>
      <c r="D114" s="81">
        <v>157036.09</v>
      </c>
      <c r="E114" s="81">
        <f>SUM(E115:E134)</f>
        <v>0</v>
      </c>
      <c r="F114" s="81">
        <f>F115</f>
        <v>818695.73</v>
      </c>
      <c r="G114" s="81">
        <f>SUM(G115:G134)</f>
        <v>0</v>
      </c>
      <c r="H114" s="80"/>
    </row>
    <row r="115" spans="1:8" x14ac:dyDescent="0.2">
      <c r="A115" s="82">
        <v>2111</v>
      </c>
      <c r="B115" s="83" t="s">
        <v>203</v>
      </c>
      <c r="C115" s="84">
        <v>818695.73</v>
      </c>
      <c r="D115" s="84">
        <v>0</v>
      </c>
      <c r="E115" s="84">
        <v>0</v>
      </c>
      <c r="F115" s="84">
        <f>F116</f>
        <v>818695.73</v>
      </c>
      <c r="G115" s="84">
        <v>0</v>
      </c>
      <c r="H115" s="83"/>
    </row>
    <row r="116" spans="1:8" s="89" customFormat="1" ht="45" x14ac:dyDescent="0.2">
      <c r="A116" s="85">
        <v>211100002</v>
      </c>
      <c r="B116" s="86" t="s">
        <v>594</v>
      </c>
      <c r="C116" s="87">
        <f>C115</f>
        <v>818695.73</v>
      </c>
      <c r="D116" s="87">
        <v>0</v>
      </c>
      <c r="E116" s="87">
        <v>0</v>
      </c>
      <c r="F116" s="87">
        <f>C116</f>
        <v>818695.73</v>
      </c>
      <c r="G116" s="87">
        <v>0</v>
      </c>
      <c r="H116" s="97" t="s">
        <v>595</v>
      </c>
    </row>
    <row r="117" spans="1:8" x14ac:dyDescent="0.2">
      <c r="A117" s="82">
        <v>2112</v>
      </c>
      <c r="B117" s="83" t="s">
        <v>204</v>
      </c>
      <c r="C117" s="84">
        <v>3200</v>
      </c>
      <c r="D117" s="84">
        <f t="shared" ref="D117:D134" si="2">C117</f>
        <v>3200</v>
      </c>
      <c r="E117" s="84">
        <v>0</v>
      </c>
      <c r="F117" s="84">
        <v>0</v>
      </c>
      <c r="G117" s="84">
        <v>0</v>
      </c>
      <c r="H117" s="83"/>
    </row>
    <row r="118" spans="1:8" s="89" customFormat="1" ht="33.75" x14ac:dyDescent="0.2">
      <c r="A118" s="85">
        <v>211200001</v>
      </c>
      <c r="B118" s="86" t="s">
        <v>601</v>
      </c>
      <c r="C118" s="87">
        <v>3200</v>
      </c>
      <c r="D118" s="87">
        <v>3200</v>
      </c>
      <c r="E118" s="87">
        <v>0</v>
      </c>
      <c r="F118" s="87">
        <v>0</v>
      </c>
      <c r="G118" s="87">
        <v>0</v>
      </c>
      <c r="H118" s="97" t="s">
        <v>602</v>
      </c>
    </row>
    <row r="119" spans="1:8" x14ac:dyDescent="0.2">
      <c r="A119" s="82">
        <v>2113</v>
      </c>
      <c r="B119" s="83" t="s">
        <v>205</v>
      </c>
      <c r="C119" s="84">
        <v>0</v>
      </c>
      <c r="D119" s="84">
        <f t="shared" si="2"/>
        <v>0</v>
      </c>
      <c r="E119" s="84">
        <v>0</v>
      </c>
      <c r="F119" s="84">
        <v>0</v>
      </c>
      <c r="G119" s="84">
        <v>0</v>
      </c>
      <c r="H119" s="83"/>
    </row>
    <row r="120" spans="1:8" x14ac:dyDescent="0.2">
      <c r="A120" s="82">
        <v>2114</v>
      </c>
      <c r="B120" s="83" t="s">
        <v>206</v>
      </c>
      <c r="C120" s="84">
        <v>0</v>
      </c>
      <c r="D120" s="84">
        <f t="shared" si="2"/>
        <v>0</v>
      </c>
      <c r="E120" s="84">
        <v>0</v>
      </c>
      <c r="F120" s="84">
        <v>0</v>
      </c>
      <c r="G120" s="84">
        <v>0</v>
      </c>
      <c r="H120" s="83"/>
    </row>
    <row r="121" spans="1:8" x14ac:dyDescent="0.2">
      <c r="A121" s="82">
        <v>2115</v>
      </c>
      <c r="B121" s="83" t="s">
        <v>207</v>
      </c>
      <c r="C121" s="84">
        <v>0</v>
      </c>
      <c r="D121" s="84">
        <f t="shared" si="2"/>
        <v>0</v>
      </c>
      <c r="E121" s="84">
        <v>0</v>
      </c>
      <c r="F121" s="84">
        <v>0</v>
      </c>
      <c r="G121" s="84">
        <v>0</v>
      </c>
      <c r="H121" s="83"/>
    </row>
    <row r="122" spans="1:8" x14ac:dyDescent="0.2">
      <c r="A122" s="82">
        <v>2116</v>
      </c>
      <c r="B122" s="83" t="s">
        <v>208</v>
      </c>
      <c r="C122" s="84">
        <v>0</v>
      </c>
      <c r="D122" s="84">
        <f t="shared" si="2"/>
        <v>0</v>
      </c>
      <c r="E122" s="84">
        <v>0</v>
      </c>
      <c r="F122" s="84">
        <v>0</v>
      </c>
      <c r="G122" s="84">
        <v>0</v>
      </c>
      <c r="H122" s="83"/>
    </row>
    <row r="123" spans="1:8" x14ac:dyDescent="0.2">
      <c r="A123" s="82">
        <v>2117</v>
      </c>
      <c r="B123" s="83" t="s">
        <v>209</v>
      </c>
      <c r="C123" s="84">
        <v>150970.23999999999</v>
      </c>
      <c r="D123" s="84">
        <f t="shared" si="2"/>
        <v>150970.23999999999</v>
      </c>
      <c r="E123" s="84">
        <v>0</v>
      </c>
      <c r="F123" s="84">
        <v>0</v>
      </c>
      <c r="G123" s="84">
        <v>0</v>
      </c>
      <c r="H123" s="83"/>
    </row>
    <row r="124" spans="1:8" x14ac:dyDescent="0.2">
      <c r="A124" s="82">
        <v>211700001</v>
      </c>
      <c r="B124" s="83" t="s">
        <v>603</v>
      </c>
      <c r="C124" s="84">
        <v>29466</v>
      </c>
      <c r="D124" s="84">
        <v>29466</v>
      </c>
      <c r="E124" s="84">
        <v>0</v>
      </c>
      <c r="F124" s="84">
        <v>0</v>
      </c>
      <c r="G124" s="84">
        <v>0</v>
      </c>
      <c r="H124" s="198" t="s">
        <v>611</v>
      </c>
    </row>
    <row r="125" spans="1:8" x14ac:dyDescent="0.2">
      <c r="A125" s="82">
        <v>211700003</v>
      </c>
      <c r="B125" s="83" t="s">
        <v>614</v>
      </c>
      <c r="C125" s="84">
        <v>12802</v>
      </c>
      <c r="D125" s="84">
        <v>12802</v>
      </c>
      <c r="E125" s="84">
        <v>0</v>
      </c>
      <c r="F125" s="84">
        <v>0</v>
      </c>
      <c r="G125" s="84">
        <v>0</v>
      </c>
      <c r="H125" s="199"/>
    </row>
    <row r="126" spans="1:8" x14ac:dyDescent="0.2">
      <c r="A126" s="82">
        <v>211700005</v>
      </c>
      <c r="B126" s="83" t="s">
        <v>604</v>
      </c>
      <c r="C126" s="84">
        <v>0.47</v>
      </c>
      <c r="D126" s="84">
        <v>0.47</v>
      </c>
      <c r="E126" s="84">
        <v>0</v>
      </c>
      <c r="F126" s="84">
        <v>0</v>
      </c>
      <c r="G126" s="84">
        <v>0</v>
      </c>
      <c r="H126" s="199"/>
    </row>
    <row r="127" spans="1:8" x14ac:dyDescent="0.2">
      <c r="A127" s="82">
        <v>211700006</v>
      </c>
      <c r="B127" s="83" t="s">
        <v>605</v>
      </c>
      <c r="C127" s="84">
        <v>21433</v>
      </c>
      <c r="D127" s="84">
        <v>21433</v>
      </c>
      <c r="E127" s="84">
        <v>0</v>
      </c>
      <c r="F127" s="84">
        <v>0</v>
      </c>
      <c r="G127" s="84">
        <v>0</v>
      </c>
      <c r="H127" s="199"/>
    </row>
    <row r="128" spans="1:8" x14ac:dyDescent="0.2">
      <c r="A128" s="82">
        <v>211700009</v>
      </c>
      <c r="B128" s="83" t="s">
        <v>606</v>
      </c>
      <c r="C128" s="84">
        <v>324.24</v>
      </c>
      <c r="D128" s="84">
        <v>324.24</v>
      </c>
      <c r="E128" s="84">
        <v>0</v>
      </c>
      <c r="F128" s="84">
        <v>0</v>
      </c>
      <c r="G128" s="84">
        <v>0</v>
      </c>
      <c r="H128" s="199"/>
    </row>
    <row r="129" spans="1:11" x14ac:dyDescent="0.2">
      <c r="A129" s="82">
        <v>211700010</v>
      </c>
      <c r="B129" s="83" t="s">
        <v>607</v>
      </c>
      <c r="C129" s="84">
        <v>4115.05</v>
      </c>
      <c r="D129" s="84">
        <v>4115.05</v>
      </c>
      <c r="E129" s="84">
        <v>0</v>
      </c>
      <c r="F129" s="84">
        <v>0</v>
      </c>
      <c r="G129" s="84">
        <v>0</v>
      </c>
      <c r="H129" s="200"/>
    </row>
    <row r="130" spans="1:11" ht="27" customHeight="1" x14ac:dyDescent="0.2">
      <c r="A130" s="82">
        <v>211700101</v>
      </c>
      <c r="B130" s="83" t="s">
        <v>608</v>
      </c>
      <c r="C130" s="84">
        <v>80089.56</v>
      </c>
      <c r="D130" s="84">
        <v>80089.56</v>
      </c>
      <c r="E130" s="84">
        <v>0</v>
      </c>
      <c r="F130" s="84">
        <v>0</v>
      </c>
      <c r="G130" s="84">
        <v>0</v>
      </c>
      <c r="H130" s="198" t="s">
        <v>612</v>
      </c>
    </row>
    <row r="131" spans="1:11" ht="27" customHeight="1" x14ac:dyDescent="0.2">
      <c r="A131" s="82">
        <v>211700102</v>
      </c>
      <c r="B131" s="83" t="s">
        <v>609</v>
      </c>
      <c r="C131" s="84">
        <v>2239.92</v>
      </c>
      <c r="D131" s="84">
        <v>2239.92</v>
      </c>
      <c r="E131" s="84">
        <v>0</v>
      </c>
      <c r="F131" s="84">
        <v>0</v>
      </c>
      <c r="G131" s="84">
        <v>0</v>
      </c>
      <c r="H131" s="199"/>
    </row>
    <row r="132" spans="1:11" s="89" customFormat="1" ht="45" x14ac:dyDescent="0.2">
      <c r="A132" s="85">
        <v>211700201</v>
      </c>
      <c r="B132" s="86" t="s">
        <v>610</v>
      </c>
      <c r="C132" s="87">
        <v>500</v>
      </c>
      <c r="D132" s="87">
        <v>500</v>
      </c>
      <c r="E132" s="87">
        <v>0</v>
      </c>
      <c r="F132" s="87">
        <v>0</v>
      </c>
      <c r="G132" s="87">
        <v>0</v>
      </c>
      <c r="H132" s="97" t="s">
        <v>613</v>
      </c>
      <c r="K132" s="107"/>
    </row>
    <row r="133" spans="1:11" x14ac:dyDescent="0.2">
      <c r="A133" s="82">
        <v>2118</v>
      </c>
      <c r="B133" s="83" t="s">
        <v>210</v>
      </c>
      <c r="C133" s="84">
        <v>0</v>
      </c>
      <c r="D133" s="84">
        <f t="shared" si="2"/>
        <v>0</v>
      </c>
      <c r="E133" s="84">
        <v>0</v>
      </c>
      <c r="F133" s="84">
        <v>0</v>
      </c>
      <c r="G133" s="84">
        <v>0</v>
      </c>
      <c r="H133" s="83"/>
    </row>
    <row r="134" spans="1:11" x14ac:dyDescent="0.2">
      <c r="A134" s="82">
        <v>2119</v>
      </c>
      <c r="B134" s="83" t="s">
        <v>211</v>
      </c>
      <c r="C134" s="84">
        <v>2865.85</v>
      </c>
      <c r="D134" s="84">
        <f t="shared" si="2"/>
        <v>2865.85</v>
      </c>
      <c r="E134" s="84">
        <v>0</v>
      </c>
      <c r="F134" s="84">
        <v>0</v>
      </c>
      <c r="G134" s="84">
        <v>0</v>
      </c>
      <c r="H134" s="83"/>
    </row>
    <row r="135" spans="1:11" s="89" customFormat="1" ht="56.25" x14ac:dyDescent="0.2">
      <c r="A135" s="85">
        <v>211900001</v>
      </c>
      <c r="B135" s="86" t="s">
        <v>599</v>
      </c>
      <c r="C135" s="87">
        <v>2178.85</v>
      </c>
      <c r="D135" s="87">
        <f>C135</f>
        <v>2178.85</v>
      </c>
      <c r="E135" s="87">
        <v>0</v>
      </c>
      <c r="F135" s="87">
        <v>0</v>
      </c>
      <c r="G135" s="87">
        <v>0</v>
      </c>
      <c r="H135" s="97" t="s">
        <v>615</v>
      </c>
    </row>
    <row r="136" spans="1:11" s="89" customFormat="1" ht="22.5" x14ac:dyDescent="0.2">
      <c r="A136" s="85">
        <v>211900001</v>
      </c>
      <c r="B136" s="86" t="s">
        <v>341</v>
      </c>
      <c r="C136" s="87">
        <v>687</v>
      </c>
      <c r="D136" s="87">
        <f>C136</f>
        <v>687</v>
      </c>
      <c r="E136" s="87">
        <v>0</v>
      </c>
      <c r="F136" s="87">
        <v>0</v>
      </c>
      <c r="G136" s="87">
        <v>0</v>
      </c>
      <c r="H136" s="97" t="s">
        <v>616</v>
      </c>
    </row>
    <row r="137" spans="1:11" x14ac:dyDescent="0.2">
      <c r="A137" s="82">
        <v>2120</v>
      </c>
      <c r="B137" s="83" t="s">
        <v>212</v>
      </c>
      <c r="C137" s="84">
        <f>SUM(C138:C140)</f>
        <v>0</v>
      </c>
      <c r="D137" s="84">
        <f t="shared" ref="D137:G137" si="3">SUM(D138:D140)</f>
        <v>0</v>
      </c>
      <c r="E137" s="84">
        <f t="shared" si="3"/>
        <v>0</v>
      </c>
      <c r="F137" s="84">
        <f t="shared" si="3"/>
        <v>0</v>
      </c>
      <c r="G137" s="84">
        <f t="shared" si="3"/>
        <v>0</v>
      </c>
      <c r="H137" s="83"/>
    </row>
    <row r="138" spans="1:11" x14ac:dyDescent="0.2">
      <c r="A138" s="82">
        <v>2121</v>
      </c>
      <c r="B138" s="83" t="s">
        <v>213</v>
      </c>
      <c r="C138" s="84">
        <v>0</v>
      </c>
      <c r="D138" s="84">
        <f>C138</f>
        <v>0</v>
      </c>
      <c r="E138" s="84">
        <v>0</v>
      </c>
      <c r="F138" s="84">
        <v>0</v>
      </c>
      <c r="G138" s="84">
        <v>0</v>
      </c>
      <c r="H138" s="83"/>
    </row>
    <row r="139" spans="1:11" x14ac:dyDescent="0.2">
      <c r="A139" s="82">
        <v>2122</v>
      </c>
      <c r="B139" s="83" t="s">
        <v>214</v>
      </c>
      <c r="C139" s="84">
        <v>0</v>
      </c>
      <c r="D139" s="84">
        <f t="shared" ref="D139:D140" si="4">C139</f>
        <v>0</v>
      </c>
      <c r="E139" s="84">
        <v>0</v>
      </c>
      <c r="F139" s="84">
        <v>0</v>
      </c>
      <c r="G139" s="84">
        <v>0</v>
      </c>
      <c r="H139" s="83"/>
    </row>
    <row r="140" spans="1:11" x14ac:dyDescent="0.2">
      <c r="A140" s="82">
        <v>2129</v>
      </c>
      <c r="B140" s="83" t="s">
        <v>215</v>
      </c>
      <c r="C140" s="84">
        <v>0</v>
      </c>
      <c r="D140" s="84">
        <f t="shared" si="4"/>
        <v>0</v>
      </c>
      <c r="E140" s="84">
        <v>0</v>
      </c>
      <c r="F140" s="84">
        <v>0</v>
      </c>
      <c r="G140" s="84">
        <v>0</v>
      </c>
      <c r="H140" s="83"/>
    </row>
    <row r="142" spans="1:11" x14ac:dyDescent="0.2">
      <c r="A142" s="13" t="s">
        <v>114</v>
      </c>
      <c r="B142" s="13"/>
      <c r="C142" s="13"/>
      <c r="D142" s="13"/>
      <c r="E142" s="13"/>
      <c r="F142" s="13"/>
      <c r="G142" s="13"/>
      <c r="H142" s="13"/>
    </row>
    <row r="143" spans="1:11" x14ac:dyDescent="0.2">
      <c r="A143" s="15" t="s">
        <v>94</v>
      </c>
      <c r="B143" s="15" t="s">
        <v>91</v>
      </c>
      <c r="C143" s="15" t="s">
        <v>92</v>
      </c>
      <c r="D143" s="15" t="s">
        <v>95</v>
      </c>
      <c r="E143" s="15" t="s">
        <v>139</v>
      </c>
      <c r="F143" s="15"/>
      <c r="G143" s="15"/>
      <c r="H143" s="15"/>
    </row>
    <row r="144" spans="1:11" x14ac:dyDescent="0.2">
      <c r="A144" s="79">
        <v>2160</v>
      </c>
      <c r="B144" s="80" t="s">
        <v>216</v>
      </c>
      <c r="C144" s="81">
        <f>SUM(C145:C150)</f>
        <v>0</v>
      </c>
      <c r="D144" s="80"/>
      <c r="E144" s="80"/>
      <c r="F144" s="80"/>
      <c r="G144" s="80"/>
      <c r="H144" s="80"/>
    </row>
    <row r="145" spans="1:8" x14ac:dyDescent="0.2">
      <c r="A145" s="82">
        <v>2161</v>
      </c>
      <c r="B145" s="83" t="s">
        <v>217</v>
      </c>
      <c r="C145" s="84">
        <v>0</v>
      </c>
      <c r="D145" s="83"/>
      <c r="E145" s="83"/>
      <c r="F145" s="83"/>
      <c r="G145" s="83"/>
      <c r="H145" s="83"/>
    </row>
    <row r="146" spans="1:8" x14ac:dyDescent="0.2">
      <c r="A146" s="82">
        <v>2162</v>
      </c>
      <c r="B146" s="83" t="s">
        <v>218</v>
      </c>
      <c r="C146" s="84">
        <v>0</v>
      </c>
      <c r="D146" s="83"/>
      <c r="E146" s="83"/>
      <c r="F146" s="83"/>
      <c r="G146" s="83"/>
      <c r="H146" s="83"/>
    </row>
    <row r="147" spans="1:8" x14ac:dyDescent="0.2">
      <c r="A147" s="82">
        <v>2163</v>
      </c>
      <c r="B147" s="83" t="s">
        <v>219</v>
      </c>
      <c r="C147" s="84">
        <v>0</v>
      </c>
      <c r="D147" s="83"/>
      <c r="E147" s="83"/>
      <c r="F147" s="83"/>
      <c r="G147" s="83"/>
      <c r="H147" s="83"/>
    </row>
    <row r="148" spans="1:8" x14ac:dyDescent="0.2">
      <c r="A148" s="82">
        <v>2164</v>
      </c>
      <c r="B148" s="83" t="s">
        <v>220</v>
      </c>
      <c r="C148" s="84">
        <v>0</v>
      </c>
      <c r="D148" s="83"/>
      <c r="E148" s="83"/>
      <c r="F148" s="83"/>
      <c r="G148" s="83"/>
      <c r="H148" s="83"/>
    </row>
    <row r="149" spans="1:8" x14ac:dyDescent="0.2">
      <c r="A149" s="82">
        <v>2165</v>
      </c>
      <c r="B149" s="83" t="s">
        <v>221</v>
      </c>
      <c r="C149" s="84">
        <v>0</v>
      </c>
      <c r="D149" s="83"/>
      <c r="E149" s="83"/>
      <c r="F149" s="83"/>
      <c r="G149" s="83"/>
      <c r="H149" s="83"/>
    </row>
    <row r="150" spans="1:8" x14ac:dyDescent="0.2">
      <c r="A150" s="82">
        <v>2166</v>
      </c>
      <c r="B150" s="83" t="s">
        <v>222</v>
      </c>
      <c r="C150" s="84">
        <v>0</v>
      </c>
      <c r="D150" s="83"/>
      <c r="E150" s="83"/>
      <c r="F150" s="83"/>
      <c r="G150" s="83"/>
      <c r="H150" s="83"/>
    </row>
    <row r="151" spans="1:8" x14ac:dyDescent="0.2">
      <c r="A151" s="82">
        <v>2250</v>
      </c>
      <c r="B151" s="83" t="s">
        <v>223</v>
      </c>
      <c r="C151" s="84">
        <f>SUM(C152:C157)</f>
        <v>0</v>
      </c>
      <c r="D151" s="83"/>
      <c r="E151" s="83"/>
      <c r="F151" s="83"/>
      <c r="G151" s="83"/>
      <c r="H151" s="83"/>
    </row>
    <row r="152" spans="1:8" x14ac:dyDescent="0.2">
      <c r="A152" s="82">
        <v>2251</v>
      </c>
      <c r="B152" s="83" t="s">
        <v>224</v>
      </c>
      <c r="C152" s="84">
        <v>0</v>
      </c>
      <c r="D152" s="83"/>
      <c r="E152" s="83"/>
      <c r="F152" s="83"/>
      <c r="G152" s="83"/>
      <c r="H152" s="83"/>
    </row>
    <row r="153" spans="1:8" x14ac:dyDescent="0.2">
      <c r="A153" s="82">
        <v>2252</v>
      </c>
      <c r="B153" s="83" t="s">
        <v>225</v>
      </c>
      <c r="C153" s="84">
        <v>0</v>
      </c>
      <c r="D153" s="83"/>
      <c r="E153" s="83"/>
      <c r="F153" s="83"/>
      <c r="G153" s="83"/>
      <c r="H153" s="83"/>
    </row>
    <row r="154" spans="1:8" x14ac:dyDescent="0.2">
      <c r="A154" s="82">
        <v>2253</v>
      </c>
      <c r="B154" s="83" t="s">
        <v>226</v>
      </c>
      <c r="C154" s="84">
        <v>0</v>
      </c>
      <c r="D154" s="83"/>
      <c r="E154" s="83"/>
      <c r="F154" s="83"/>
      <c r="G154" s="83"/>
      <c r="H154" s="83"/>
    </row>
    <row r="155" spans="1:8" x14ac:dyDescent="0.2">
      <c r="A155" s="82">
        <v>2254</v>
      </c>
      <c r="B155" s="83" t="s">
        <v>227</v>
      </c>
      <c r="C155" s="84">
        <v>0</v>
      </c>
      <c r="D155" s="83"/>
      <c r="E155" s="83"/>
      <c r="F155" s="83"/>
      <c r="G155" s="83"/>
      <c r="H155" s="83"/>
    </row>
    <row r="156" spans="1:8" x14ac:dyDescent="0.2">
      <c r="A156" s="82">
        <v>2255</v>
      </c>
      <c r="B156" s="83" t="s">
        <v>228</v>
      </c>
      <c r="C156" s="84">
        <v>0</v>
      </c>
      <c r="D156" s="83"/>
      <c r="E156" s="83"/>
      <c r="F156" s="83"/>
      <c r="G156" s="83"/>
      <c r="H156" s="83"/>
    </row>
    <row r="157" spans="1:8" x14ac:dyDescent="0.2">
      <c r="A157" s="82">
        <v>2256</v>
      </c>
      <c r="B157" s="83" t="s">
        <v>229</v>
      </c>
      <c r="C157" s="84">
        <v>0</v>
      </c>
      <c r="D157" s="83"/>
      <c r="E157" s="83"/>
      <c r="F157" s="83"/>
      <c r="G157" s="83"/>
      <c r="H157" s="83"/>
    </row>
    <row r="159" spans="1:8" x14ac:dyDescent="0.2">
      <c r="A159" s="13" t="s">
        <v>115</v>
      </c>
      <c r="B159" s="13"/>
      <c r="C159" s="13"/>
      <c r="D159" s="13"/>
      <c r="E159" s="13"/>
      <c r="F159" s="13"/>
      <c r="G159" s="13"/>
      <c r="H159" s="13"/>
    </row>
    <row r="160" spans="1:8" x14ac:dyDescent="0.2">
      <c r="A160" s="16" t="s">
        <v>94</v>
      </c>
      <c r="B160" s="16" t="s">
        <v>91</v>
      </c>
      <c r="C160" s="16" t="s">
        <v>92</v>
      </c>
      <c r="D160" s="16" t="s">
        <v>95</v>
      </c>
      <c r="E160" s="16" t="s">
        <v>139</v>
      </c>
      <c r="F160" s="16"/>
      <c r="G160" s="16"/>
      <c r="H160" s="16"/>
    </row>
    <row r="161" spans="1:8" x14ac:dyDescent="0.2">
      <c r="A161" s="79">
        <v>2159</v>
      </c>
      <c r="B161" s="80" t="s">
        <v>230</v>
      </c>
      <c r="C161" s="81">
        <v>0</v>
      </c>
      <c r="D161" s="80"/>
      <c r="E161" s="80"/>
      <c r="F161" s="80"/>
      <c r="G161" s="80"/>
      <c r="H161" s="80"/>
    </row>
    <row r="162" spans="1:8" x14ac:dyDescent="0.2">
      <c r="A162" s="82">
        <v>2199</v>
      </c>
      <c r="B162" s="83" t="s">
        <v>231</v>
      </c>
      <c r="C162" s="84">
        <v>0</v>
      </c>
      <c r="D162" s="83"/>
      <c r="E162" s="83"/>
      <c r="F162" s="83"/>
      <c r="G162" s="83"/>
      <c r="H162" s="83"/>
    </row>
    <row r="163" spans="1:8" x14ac:dyDescent="0.2">
      <c r="A163" s="82">
        <v>2240</v>
      </c>
      <c r="B163" s="83" t="s">
        <v>232</v>
      </c>
      <c r="C163" s="84">
        <f>SUM(C164:C166)</f>
        <v>0</v>
      </c>
      <c r="D163" s="83"/>
      <c r="E163" s="83"/>
      <c r="F163" s="83"/>
      <c r="G163" s="83"/>
      <c r="H163" s="83"/>
    </row>
    <row r="164" spans="1:8" x14ac:dyDescent="0.2">
      <c r="A164" s="82">
        <v>2241</v>
      </c>
      <c r="B164" s="83" t="s">
        <v>233</v>
      </c>
      <c r="C164" s="84">
        <v>0</v>
      </c>
      <c r="D164" s="83"/>
      <c r="E164" s="83"/>
      <c r="F164" s="83"/>
      <c r="G164" s="83"/>
      <c r="H164" s="83"/>
    </row>
    <row r="165" spans="1:8" x14ac:dyDescent="0.2">
      <c r="A165" s="82">
        <v>2242</v>
      </c>
      <c r="B165" s="83" t="s">
        <v>234</v>
      </c>
      <c r="C165" s="84">
        <v>0</v>
      </c>
      <c r="D165" s="83"/>
      <c r="E165" s="83"/>
      <c r="F165" s="83"/>
      <c r="G165" s="83"/>
      <c r="H165" s="83"/>
    </row>
    <row r="166" spans="1:8" x14ac:dyDescent="0.2">
      <c r="A166" s="82">
        <v>2249</v>
      </c>
      <c r="B166" s="83" t="s">
        <v>235</v>
      </c>
      <c r="C166" s="84">
        <v>0</v>
      </c>
      <c r="D166" s="83"/>
      <c r="E166" s="83"/>
      <c r="F166" s="83"/>
      <c r="G166" s="83"/>
      <c r="H166" s="83"/>
    </row>
    <row r="168" spans="1:8" x14ac:dyDescent="0.2">
      <c r="A168" s="14" t="s">
        <v>538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H124:H129"/>
    <mergeCell ref="H130:H131"/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2" fitToHeight="0" orientation="landscape" r:id="rId1"/>
  <headerFooter>
    <oddFooter>&amp;RPágina &amp;P de 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E218"/>
  <sheetViews>
    <sheetView showGridLines="0" zoomScaleNormal="100" workbookViewId="0">
      <selection activeCell="A249" sqref="A1:E249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19" customFormat="1" ht="18.95" customHeight="1" x14ac:dyDescent="0.25">
      <c r="A1" s="192" t="s">
        <v>564</v>
      </c>
      <c r="B1" s="192"/>
      <c r="C1" s="192"/>
      <c r="D1" s="10" t="s">
        <v>520</v>
      </c>
      <c r="E1" s="18">
        <v>2022</v>
      </c>
    </row>
    <row r="2" spans="1:5" s="11" customFormat="1" ht="18.95" customHeight="1" x14ac:dyDescent="0.25">
      <c r="A2" s="192" t="s">
        <v>525</v>
      </c>
      <c r="B2" s="192"/>
      <c r="C2" s="192"/>
      <c r="D2" s="10" t="s">
        <v>521</v>
      </c>
      <c r="E2" s="18" t="s">
        <v>523</v>
      </c>
    </row>
    <row r="3" spans="1:5" s="11" customFormat="1" ht="18.95" customHeight="1" x14ac:dyDescent="0.25">
      <c r="A3" s="192" t="s">
        <v>565</v>
      </c>
      <c r="B3" s="192"/>
      <c r="C3" s="192"/>
      <c r="D3" s="10" t="s">
        <v>522</v>
      </c>
      <c r="E3" s="18">
        <v>3</v>
      </c>
    </row>
    <row r="4" spans="1:5" x14ac:dyDescent="0.2">
      <c r="A4" s="12" t="s">
        <v>128</v>
      </c>
      <c r="B4" s="13"/>
      <c r="C4" s="13"/>
      <c r="D4" s="13"/>
      <c r="E4" s="13"/>
    </row>
    <row r="6" spans="1:5" x14ac:dyDescent="0.2">
      <c r="A6" s="34" t="s">
        <v>501</v>
      </c>
      <c r="B6" s="34"/>
      <c r="C6" s="34"/>
      <c r="D6" s="34"/>
      <c r="E6" s="34"/>
    </row>
    <row r="7" spans="1:5" x14ac:dyDescent="0.2">
      <c r="A7" s="35" t="s">
        <v>94</v>
      </c>
      <c r="B7" s="35" t="s">
        <v>91</v>
      </c>
      <c r="C7" s="129" t="s">
        <v>92</v>
      </c>
      <c r="D7" s="35" t="s">
        <v>236</v>
      </c>
      <c r="E7" s="35"/>
    </row>
    <row r="8" spans="1:5" x14ac:dyDescent="0.2">
      <c r="A8" s="108">
        <v>4100</v>
      </c>
      <c r="B8" s="109" t="s">
        <v>237</v>
      </c>
      <c r="C8" s="110">
        <f>SUM(C9+C19+C25+C28+C34+C37+C46)</f>
        <v>5298852.2699999996</v>
      </c>
      <c r="D8" s="111"/>
      <c r="E8" s="112"/>
    </row>
    <row r="9" spans="1:5" x14ac:dyDescent="0.2">
      <c r="A9" s="113">
        <v>4110</v>
      </c>
      <c r="B9" s="114" t="s">
        <v>238</v>
      </c>
      <c r="C9" s="115">
        <f>SUM(C10:C18)</f>
        <v>0</v>
      </c>
      <c r="D9" s="116"/>
      <c r="E9" s="117"/>
    </row>
    <row r="10" spans="1:5" x14ac:dyDescent="0.2">
      <c r="A10" s="113">
        <v>4111</v>
      </c>
      <c r="B10" s="114" t="s">
        <v>239</v>
      </c>
      <c r="C10" s="115">
        <v>0</v>
      </c>
      <c r="D10" s="116"/>
      <c r="E10" s="117"/>
    </row>
    <row r="11" spans="1:5" x14ac:dyDescent="0.2">
      <c r="A11" s="113">
        <v>4112</v>
      </c>
      <c r="B11" s="114" t="s">
        <v>240</v>
      </c>
      <c r="C11" s="115">
        <v>0</v>
      </c>
      <c r="D11" s="116"/>
      <c r="E11" s="117"/>
    </row>
    <row r="12" spans="1:5" x14ac:dyDescent="0.2">
      <c r="A12" s="113">
        <v>4113</v>
      </c>
      <c r="B12" s="114" t="s">
        <v>241</v>
      </c>
      <c r="C12" s="115">
        <v>0</v>
      </c>
      <c r="D12" s="116"/>
      <c r="E12" s="117"/>
    </row>
    <row r="13" spans="1:5" x14ac:dyDescent="0.2">
      <c r="A13" s="113">
        <v>4114</v>
      </c>
      <c r="B13" s="114" t="s">
        <v>242</v>
      </c>
      <c r="C13" s="115">
        <v>0</v>
      </c>
      <c r="D13" s="116"/>
      <c r="E13" s="117"/>
    </row>
    <row r="14" spans="1:5" x14ac:dyDescent="0.2">
      <c r="A14" s="113">
        <v>4115</v>
      </c>
      <c r="B14" s="114" t="s">
        <v>243</v>
      </c>
      <c r="C14" s="115">
        <v>0</v>
      </c>
      <c r="D14" s="116"/>
      <c r="E14" s="117"/>
    </row>
    <row r="15" spans="1:5" x14ac:dyDescent="0.2">
      <c r="A15" s="113">
        <v>4116</v>
      </c>
      <c r="B15" s="114" t="s">
        <v>244</v>
      </c>
      <c r="C15" s="115">
        <v>0</v>
      </c>
      <c r="D15" s="116"/>
      <c r="E15" s="117"/>
    </row>
    <row r="16" spans="1:5" x14ac:dyDescent="0.2">
      <c r="A16" s="113">
        <v>4117</v>
      </c>
      <c r="B16" s="114" t="s">
        <v>245</v>
      </c>
      <c r="C16" s="115">
        <v>0</v>
      </c>
      <c r="D16" s="116"/>
      <c r="E16" s="117"/>
    </row>
    <row r="17" spans="1:5" ht="22.5" x14ac:dyDescent="0.2">
      <c r="A17" s="113">
        <v>4118</v>
      </c>
      <c r="B17" s="118" t="s">
        <v>425</v>
      </c>
      <c r="C17" s="115">
        <v>0</v>
      </c>
      <c r="D17" s="116"/>
      <c r="E17" s="117"/>
    </row>
    <row r="18" spans="1:5" x14ac:dyDescent="0.2">
      <c r="A18" s="113">
        <v>4119</v>
      </c>
      <c r="B18" s="114" t="s">
        <v>246</v>
      </c>
      <c r="C18" s="115">
        <v>0</v>
      </c>
      <c r="D18" s="116"/>
      <c r="E18" s="117"/>
    </row>
    <row r="19" spans="1:5" x14ac:dyDescent="0.2">
      <c r="A19" s="113">
        <v>4120</v>
      </c>
      <c r="B19" s="114" t="s">
        <v>247</v>
      </c>
      <c r="C19" s="115">
        <f>SUM(C20:C24)</f>
        <v>0</v>
      </c>
      <c r="D19" s="116"/>
      <c r="E19" s="117"/>
    </row>
    <row r="20" spans="1:5" x14ac:dyDescent="0.2">
      <c r="A20" s="113">
        <v>4121</v>
      </c>
      <c r="B20" s="114" t="s">
        <v>248</v>
      </c>
      <c r="C20" s="115">
        <v>0</v>
      </c>
      <c r="D20" s="116"/>
      <c r="E20" s="117"/>
    </row>
    <row r="21" spans="1:5" x14ac:dyDescent="0.2">
      <c r="A21" s="113">
        <v>4122</v>
      </c>
      <c r="B21" s="114" t="s">
        <v>426</v>
      </c>
      <c r="C21" s="115">
        <v>0</v>
      </c>
      <c r="D21" s="116"/>
      <c r="E21" s="117"/>
    </row>
    <row r="22" spans="1:5" x14ac:dyDescent="0.2">
      <c r="A22" s="113">
        <v>4123</v>
      </c>
      <c r="B22" s="114" t="s">
        <v>249</v>
      </c>
      <c r="C22" s="115">
        <v>0</v>
      </c>
      <c r="D22" s="116"/>
      <c r="E22" s="117"/>
    </row>
    <row r="23" spans="1:5" x14ac:dyDescent="0.2">
      <c r="A23" s="113">
        <v>4124</v>
      </c>
      <c r="B23" s="114" t="s">
        <v>250</v>
      </c>
      <c r="C23" s="115">
        <v>0</v>
      </c>
      <c r="D23" s="116"/>
      <c r="E23" s="117"/>
    </row>
    <row r="24" spans="1:5" x14ac:dyDescent="0.2">
      <c r="A24" s="113">
        <v>4129</v>
      </c>
      <c r="B24" s="114" t="s">
        <v>251</v>
      </c>
      <c r="C24" s="115">
        <v>0</v>
      </c>
      <c r="D24" s="116"/>
      <c r="E24" s="117"/>
    </row>
    <row r="25" spans="1:5" x14ac:dyDescent="0.2">
      <c r="A25" s="113">
        <v>4130</v>
      </c>
      <c r="B25" s="114" t="s">
        <v>252</v>
      </c>
      <c r="C25" s="115">
        <f>SUM(C26:C27)</f>
        <v>0</v>
      </c>
      <c r="D25" s="116"/>
      <c r="E25" s="117"/>
    </row>
    <row r="26" spans="1:5" x14ac:dyDescent="0.2">
      <c r="A26" s="113">
        <v>4131</v>
      </c>
      <c r="B26" s="114" t="s">
        <v>253</v>
      </c>
      <c r="C26" s="115">
        <v>0</v>
      </c>
      <c r="D26" s="116"/>
      <c r="E26" s="117"/>
    </row>
    <row r="27" spans="1:5" ht="22.5" x14ac:dyDescent="0.2">
      <c r="A27" s="113">
        <v>4132</v>
      </c>
      <c r="B27" s="118" t="s">
        <v>427</v>
      </c>
      <c r="C27" s="115">
        <v>0</v>
      </c>
      <c r="D27" s="116"/>
      <c r="E27" s="117"/>
    </row>
    <row r="28" spans="1:5" x14ac:dyDescent="0.2">
      <c r="A28" s="113">
        <v>4140</v>
      </c>
      <c r="B28" s="114" t="s">
        <v>254</v>
      </c>
      <c r="C28" s="115">
        <f>SUM(C29:C33)</f>
        <v>0</v>
      </c>
      <c r="D28" s="116"/>
      <c r="E28" s="117"/>
    </row>
    <row r="29" spans="1:5" x14ac:dyDescent="0.2">
      <c r="A29" s="113">
        <v>4141</v>
      </c>
      <c r="B29" s="114" t="s">
        <v>255</v>
      </c>
      <c r="C29" s="115">
        <v>0</v>
      </c>
      <c r="D29" s="116"/>
      <c r="E29" s="117"/>
    </row>
    <row r="30" spans="1:5" x14ac:dyDescent="0.2">
      <c r="A30" s="113">
        <v>4143</v>
      </c>
      <c r="B30" s="114" t="s">
        <v>256</v>
      </c>
      <c r="C30" s="115">
        <v>0</v>
      </c>
      <c r="D30" s="116"/>
      <c r="E30" s="117"/>
    </row>
    <row r="31" spans="1:5" x14ac:dyDescent="0.2">
      <c r="A31" s="113">
        <v>4144</v>
      </c>
      <c r="B31" s="114" t="s">
        <v>257</v>
      </c>
      <c r="C31" s="115">
        <v>0</v>
      </c>
      <c r="D31" s="116"/>
      <c r="E31" s="117"/>
    </row>
    <row r="32" spans="1:5" ht="22.5" x14ac:dyDescent="0.2">
      <c r="A32" s="113">
        <v>4145</v>
      </c>
      <c r="B32" s="118" t="s">
        <v>428</v>
      </c>
      <c r="C32" s="115">
        <v>0</v>
      </c>
      <c r="D32" s="116"/>
      <c r="E32" s="117"/>
    </row>
    <row r="33" spans="1:5" x14ac:dyDescent="0.2">
      <c r="A33" s="113">
        <v>4149</v>
      </c>
      <c r="B33" s="114" t="s">
        <v>258</v>
      </c>
      <c r="C33" s="115">
        <v>0</v>
      </c>
      <c r="D33" s="116"/>
      <c r="E33" s="117"/>
    </row>
    <row r="34" spans="1:5" x14ac:dyDescent="0.2">
      <c r="A34" s="113">
        <v>4150</v>
      </c>
      <c r="B34" s="114" t="s">
        <v>429</v>
      </c>
      <c r="C34" s="115">
        <f>SUM(C35:C36)</f>
        <v>16106.88</v>
      </c>
      <c r="D34" s="116"/>
      <c r="E34" s="117"/>
    </row>
    <row r="35" spans="1:5" x14ac:dyDescent="0.2">
      <c r="A35" s="113">
        <v>4151</v>
      </c>
      <c r="B35" s="114" t="s">
        <v>429</v>
      </c>
      <c r="C35" s="115">
        <v>16106.88</v>
      </c>
      <c r="D35" s="128" t="s">
        <v>617</v>
      </c>
      <c r="E35" s="117"/>
    </row>
    <row r="36" spans="1:5" ht="22.5" x14ac:dyDescent="0.2">
      <c r="A36" s="113">
        <v>4154</v>
      </c>
      <c r="B36" s="118" t="s">
        <v>430</v>
      </c>
      <c r="C36" s="115">
        <v>0</v>
      </c>
      <c r="D36" s="116"/>
      <c r="E36" s="117"/>
    </row>
    <row r="37" spans="1:5" x14ac:dyDescent="0.2">
      <c r="A37" s="113">
        <v>4160</v>
      </c>
      <c r="B37" s="114" t="s">
        <v>431</v>
      </c>
      <c r="C37" s="115">
        <f>SUM(C38:C45)</f>
        <v>0</v>
      </c>
      <c r="D37" s="116"/>
      <c r="E37" s="117"/>
    </row>
    <row r="38" spans="1:5" x14ac:dyDescent="0.2">
      <c r="A38" s="113">
        <v>4161</v>
      </c>
      <c r="B38" s="114" t="s">
        <v>259</v>
      </c>
      <c r="C38" s="115">
        <v>0</v>
      </c>
      <c r="D38" s="116"/>
      <c r="E38" s="117"/>
    </row>
    <row r="39" spans="1:5" x14ac:dyDescent="0.2">
      <c r="A39" s="113">
        <v>4162</v>
      </c>
      <c r="B39" s="114" t="s">
        <v>260</v>
      </c>
      <c r="C39" s="115">
        <v>0</v>
      </c>
      <c r="D39" s="116"/>
      <c r="E39" s="117"/>
    </row>
    <row r="40" spans="1:5" x14ac:dyDescent="0.2">
      <c r="A40" s="113">
        <v>4163</v>
      </c>
      <c r="B40" s="114" t="s">
        <v>261</v>
      </c>
      <c r="C40" s="115">
        <v>0</v>
      </c>
      <c r="D40" s="116"/>
      <c r="E40" s="117"/>
    </row>
    <row r="41" spans="1:5" x14ac:dyDescent="0.2">
      <c r="A41" s="113">
        <v>4164</v>
      </c>
      <c r="B41" s="114" t="s">
        <v>262</v>
      </c>
      <c r="C41" s="115">
        <v>0</v>
      </c>
      <c r="D41" s="116"/>
      <c r="E41" s="117"/>
    </row>
    <row r="42" spans="1:5" x14ac:dyDescent="0.2">
      <c r="A42" s="113">
        <v>4165</v>
      </c>
      <c r="B42" s="114" t="s">
        <v>263</v>
      </c>
      <c r="C42" s="115">
        <v>0</v>
      </c>
      <c r="D42" s="116"/>
      <c r="E42" s="117"/>
    </row>
    <row r="43" spans="1:5" ht="22.5" x14ac:dyDescent="0.2">
      <c r="A43" s="113">
        <v>4166</v>
      </c>
      <c r="B43" s="118" t="s">
        <v>432</v>
      </c>
      <c r="C43" s="115">
        <v>0</v>
      </c>
      <c r="D43" s="116"/>
      <c r="E43" s="117"/>
    </row>
    <row r="44" spans="1:5" x14ac:dyDescent="0.2">
      <c r="A44" s="113">
        <v>4168</v>
      </c>
      <c r="B44" s="114" t="s">
        <v>264</v>
      </c>
      <c r="C44" s="115">
        <v>0</v>
      </c>
      <c r="D44" s="116"/>
      <c r="E44" s="117"/>
    </row>
    <row r="45" spans="1:5" x14ac:dyDescent="0.2">
      <c r="A45" s="113">
        <v>4169</v>
      </c>
      <c r="B45" s="114" t="s">
        <v>265</v>
      </c>
      <c r="C45" s="115">
        <v>0</v>
      </c>
      <c r="D45" s="116"/>
      <c r="E45" s="117"/>
    </row>
    <row r="46" spans="1:5" x14ac:dyDescent="0.2">
      <c r="A46" s="113">
        <v>4170</v>
      </c>
      <c r="B46" s="114" t="s">
        <v>515</v>
      </c>
      <c r="C46" s="115">
        <f>SUM(C47:C54)</f>
        <v>5282745.3899999997</v>
      </c>
      <c r="D46" s="116"/>
      <c r="E46" s="117"/>
    </row>
    <row r="47" spans="1:5" x14ac:dyDescent="0.2">
      <c r="A47" s="113">
        <v>4171</v>
      </c>
      <c r="B47" s="114" t="s">
        <v>433</v>
      </c>
      <c r="C47" s="115">
        <v>0</v>
      </c>
      <c r="D47" s="116"/>
      <c r="E47" s="117"/>
    </row>
    <row r="48" spans="1:5" x14ac:dyDescent="0.2">
      <c r="A48" s="113">
        <v>4172</v>
      </c>
      <c r="B48" s="114" t="s">
        <v>434</v>
      </c>
      <c r="C48" s="115">
        <v>0</v>
      </c>
      <c r="D48" s="116"/>
      <c r="E48" s="117"/>
    </row>
    <row r="49" spans="1:5" ht="22.5" x14ac:dyDescent="0.2">
      <c r="A49" s="113">
        <v>4173</v>
      </c>
      <c r="B49" s="118" t="s">
        <v>435</v>
      </c>
      <c r="C49" s="115">
        <v>5282745.3899999997</v>
      </c>
      <c r="D49" s="203" t="s">
        <v>618</v>
      </c>
      <c r="E49" s="203"/>
    </row>
    <row r="50" spans="1:5" ht="22.5" x14ac:dyDescent="0.2">
      <c r="A50" s="113">
        <v>4174</v>
      </c>
      <c r="B50" s="118" t="s">
        <v>436</v>
      </c>
      <c r="C50" s="115">
        <v>0</v>
      </c>
      <c r="D50" s="116"/>
      <c r="E50" s="117"/>
    </row>
    <row r="51" spans="1:5" ht="22.5" x14ac:dyDescent="0.2">
      <c r="A51" s="113">
        <v>4175</v>
      </c>
      <c r="B51" s="118" t="s">
        <v>437</v>
      </c>
      <c r="C51" s="115">
        <v>0</v>
      </c>
      <c r="D51" s="116"/>
      <c r="E51" s="117"/>
    </row>
    <row r="52" spans="1:5" ht="22.5" x14ac:dyDescent="0.2">
      <c r="A52" s="113">
        <v>4176</v>
      </c>
      <c r="B52" s="118" t="s">
        <v>438</v>
      </c>
      <c r="C52" s="115">
        <v>0</v>
      </c>
      <c r="D52" s="116"/>
      <c r="E52" s="117"/>
    </row>
    <row r="53" spans="1:5" ht="22.5" x14ac:dyDescent="0.2">
      <c r="A53" s="113">
        <v>4177</v>
      </c>
      <c r="B53" s="118" t="s">
        <v>439</v>
      </c>
      <c r="C53" s="115">
        <v>0</v>
      </c>
      <c r="D53" s="116"/>
      <c r="E53" s="117"/>
    </row>
    <row r="54" spans="1:5" ht="22.5" x14ac:dyDescent="0.2">
      <c r="A54" s="113">
        <v>4178</v>
      </c>
      <c r="B54" s="118" t="s">
        <v>440</v>
      </c>
      <c r="C54" s="115">
        <v>0</v>
      </c>
      <c r="D54" s="116"/>
      <c r="E54" s="117"/>
    </row>
    <row r="55" spans="1:5" x14ac:dyDescent="0.2">
      <c r="A55" s="37"/>
      <c r="B55" s="38"/>
      <c r="C55" s="39"/>
      <c r="D55" s="72"/>
      <c r="E55" s="36"/>
    </row>
    <row r="56" spans="1:5" x14ac:dyDescent="0.2">
      <c r="A56" s="34" t="s">
        <v>500</v>
      </c>
      <c r="B56" s="34"/>
      <c r="C56" s="34"/>
      <c r="D56" s="34"/>
      <c r="E56" s="34"/>
    </row>
    <row r="57" spans="1:5" x14ac:dyDescent="0.2">
      <c r="A57" s="35" t="s">
        <v>94</v>
      </c>
      <c r="B57" s="35" t="s">
        <v>91</v>
      </c>
      <c r="C57" s="129" t="s">
        <v>92</v>
      </c>
      <c r="D57" s="130" t="s">
        <v>236</v>
      </c>
      <c r="E57" s="35"/>
    </row>
    <row r="58" spans="1:5" ht="33.75" x14ac:dyDescent="0.2">
      <c r="A58" s="108">
        <v>4200</v>
      </c>
      <c r="B58" s="119" t="s">
        <v>441</v>
      </c>
      <c r="C58" s="110">
        <f>+C59+C65</f>
        <v>16305355</v>
      </c>
      <c r="D58" s="111"/>
      <c r="E58" s="112"/>
    </row>
    <row r="59" spans="1:5" ht="22.5" x14ac:dyDescent="0.2">
      <c r="A59" s="113">
        <v>4210</v>
      </c>
      <c r="B59" s="118" t="s">
        <v>442</v>
      </c>
      <c r="C59" s="115">
        <f>SUM(C60:C64)</f>
        <v>0</v>
      </c>
      <c r="D59" s="116"/>
      <c r="E59" s="117"/>
    </row>
    <row r="60" spans="1:5" x14ac:dyDescent="0.2">
      <c r="A60" s="113">
        <v>4211</v>
      </c>
      <c r="B60" s="114" t="s">
        <v>266</v>
      </c>
      <c r="C60" s="115">
        <v>0</v>
      </c>
      <c r="D60" s="116"/>
      <c r="E60" s="117"/>
    </row>
    <row r="61" spans="1:5" x14ac:dyDescent="0.2">
      <c r="A61" s="113">
        <v>4212</v>
      </c>
      <c r="B61" s="114" t="s">
        <v>267</v>
      </c>
      <c r="C61" s="115">
        <v>0</v>
      </c>
      <c r="D61" s="116"/>
      <c r="E61" s="117"/>
    </row>
    <row r="62" spans="1:5" x14ac:dyDescent="0.2">
      <c r="A62" s="113">
        <v>4213</v>
      </c>
      <c r="B62" s="114" t="s">
        <v>268</v>
      </c>
      <c r="C62" s="115">
        <v>0</v>
      </c>
      <c r="D62" s="116"/>
      <c r="E62" s="117"/>
    </row>
    <row r="63" spans="1:5" x14ac:dyDescent="0.2">
      <c r="A63" s="113">
        <v>4214</v>
      </c>
      <c r="B63" s="114" t="s">
        <v>443</v>
      </c>
      <c r="C63" s="115">
        <v>0</v>
      </c>
      <c r="D63" s="116"/>
      <c r="E63" s="117"/>
    </row>
    <row r="64" spans="1:5" x14ac:dyDescent="0.2">
      <c r="A64" s="113">
        <v>4215</v>
      </c>
      <c r="B64" s="114" t="s">
        <v>444</v>
      </c>
      <c r="C64" s="115">
        <v>0</v>
      </c>
      <c r="D64" s="116"/>
      <c r="E64" s="117"/>
    </row>
    <row r="65" spans="1:5" x14ac:dyDescent="0.2">
      <c r="A65" s="113">
        <v>4220</v>
      </c>
      <c r="B65" s="114" t="s">
        <v>269</v>
      </c>
      <c r="C65" s="115">
        <f>SUM(C66:C69)</f>
        <v>16305355</v>
      </c>
      <c r="D65" s="116"/>
      <c r="E65" s="117"/>
    </row>
    <row r="66" spans="1:5" x14ac:dyDescent="0.2">
      <c r="A66" s="113">
        <v>4221</v>
      </c>
      <c r="B66" s="114" t="s">
        <v>270</v>
      </c>
      <c r="C66" s="115">
        <v>16305355</v>
      </c>
      <c r="D66" s="204" t="s">
        <v>619</v>
      </c>
      <c r="E66" s="204"/>
    </row>
    <row r="67" spans="1:5" x14ac:dyDescent="0.2">
      <c r="A67" s="113">
        <v>4223</v>
      </c>
      <c r="B67" s="114" t="s">
        <v>271</v>
      </c>
      <c r="C67" s="115">
        <v>0</v>
      </c>
      <c r="D67" s="116"/>
      <c r="E67" s="117"/>
    </row>
    <row r="68" spans="1:5" x14ac:dyDescent="0.2">
      <c r="A68" s="113">
        <v>4225</v>
      </c>
      <c r="B68" s="114" t="s">
        <v>273</v>
      </c>
      <c r="C68" s="115">
        <v>0</v>
      </c>
      <c r="D68" s="116"/>
      <c r="E68" s="117"/>
    </row>
    <row r="69" spans="1:5" x14ac:dyDescent="0.2">
      <c r="A69" s="113">
        <v>4227</v>
      </c>
      <c r="B69" s="114" t="s">
        <v>445</v>
      </c>
      <c r="C69" s="115">
        <v>0</v>
      </c>
      <c r="D69" s="116"/>
      <c r="E69" s="117"/>
    </row>
    <row r="70" spans="1:5" x14ac:dyDescent="0.2">
      <c r="A70" s="36"/>
      <c r="B70" s="36"/>
      <c r="C70" s="36"/>
      <c r="D70" s="36"/>
      <c r="E70" s="36"/>
    </row>
    <row r="71" spans="1:5" x14ac:dyDescent="0.2">
      <c r="A71" s="34" t="s">
        <v>508</v>
      </c>
      <c r="B71" s="34"/>
      <c r="C71" s="34"/>
      <c r="D71" s="34"/>
      <c r="E71" s="34"/>
    </row>
    <row r="72" spans="1:5" x14ac:dyDescent="0.2">
      <c r="A72" s="35" t="s">
        <v>94</v>
      </c>
      <c r="B72" s="35" t="s">
        <v>91</v>
      </c>
      <c r="C72" s="129" t="s">
        <v>92</v>
      </c>
      <c r="D72" s="129" t="s">
        <v>95</v>
      </c>
      <c r="E72" s="129" t="s">
        <v>139</v>
      </c>
    </row>
    <row r="73" spans="1:5" x14ac:dyDescent="0.2">
      <c r="A73" s="120">
        <v>4300</v>
      </c>
      <c r="B73" s="109" t="s">
        <v>274</v>
      </c>
      <c r="C73" s="110">
        <f>C74+C77+C83+C85+C87</f>
        <v>157944</v>
      </c>
      <c r="D73" s="109"/>
      <c r="E73" s="109"/>
    </row>
    <row r="74" spans="1:5" x14ac:dyDescent="0.2">
      <c r="A74" s="121">
        <v>4310</v>
      </c>
      <c r="B74" s="114" t="s">
        <v>275</v>
      </c>
      <c r="C74" s="115">
        <f>SUM(C75:C76)</f>
        <v>0</v>
      </c>
      <c r="D74" s="114"/>
      <c r="E74" s="114"/>
    </row>
    <row r="75" spans="1:5" x14ac:dyDescent="0.2">
      <c r="A75" s="121">
        <v>4311</v>
      </c>
      <c r="B75" s="114" t="s">
        <v>446</v>
      </c>
      <c r="C75" s="115">
        <v>0</v>
      </c>
      <c r="D75" s="114"/>
      <c r="E75" s="114"/>
    </row>
    <row r="76" spans="1:5" x14ac:dyDescent="0.2">
      <c r="A76" s="121">
        <v>4319</v>
      </c>
      <c r="B76" s="114" t="s">
        <v>276</v>
      </c>
      <c r="C76" s="115">
        <v>0</v>
      </c>
      <c r="D76" s="114"/>
      <c r="E76" s="114"/>
    </row>
    <row r="77" spans="1:5" x14ac:dyDescent="0.2">
      <c r="A77" s="121">
        <v>4320</v>
      </c>
      <c r="B77" s="114" t="s">
        <v>277</v>
      </c>
      <c r="C77" s="115">
        <f>SUM(C78:C82)</f>
        <v>0</v>
      </c>
      <c r="D77" s="114"/>
      <c r="E77" s="114"/>
    </row>
    <row r="78" spans="1:5" x14ac:dyDescent="0.2">
      <c r="A78" s="121">
        <v>4321</v>
      </c>
      <c r="B78" s="114" t="s">
        <v>278</v>
      </c>
      <c r="C78" s="115">
        <v>0</v>
      </c>
      <c r="D78" s="114"/>
      <c r="E78" s="114"/>
    </row>
    <row r="79" spans="1:5" x14ac:dyDescent="0.2">
      <c r="A79" s="121">
        <v>4322</v>
      </c>
      <c r="B79" s="114" t="s">
        <v>279</v>
      </c>
      <c r="C79" s="115">
        <v>0</v>
      </c>
      <c r="D79" s="114"/>
      <c r="E79" s="114"/>
    </row>
    <row r="80" spans="1:5" x14ac:dyDescent="0.2">
      <c r="A80" s="121">
        <v>4323</v>
      </c>
      <c r="B80" s="114" t="s">
        <v>280</v>
      </c>
      <c r="C80" s="115">
        <v>0</v>
      </c>
      <c r="D80" s="114"/>
      <c r="E80" s="114"/>
    </row>
    <row r="81" spans="1:5" x14ac:dyDescent="0.2">
      <c r="A81" s="121">
        <v>4324</v>
      </c>
      <c r="B81" s="114" t="s">
        <v>281</v>
      </c>
      <c r="C81" s="115">
        <v>0</v>
      </c>
      <c r="D81" s="114"/>
      <c r="E81" s="114"/>
    </row>
    <row r="82" spans="1:5" x14ac:dyDescent="0.2">
      <c r="A82" s="121">
        <v>4325</v>
      </c>
      <c r="B82" s="114" t="s">
        <v>282</v>
      </c>
      <c r="C82" s="115">
        <v>0</v>
      </c>
      <c r="D82" s="114"/>
      <c r="E82" s="114"/>
    </row>
    <row r="83" spans="1:5" x14ac:dyDescent="0.2">
      <c r="A83" s="121">
        <v>4330</v>
      </c>
      <c r="B83" s="114" t="s">
        <v>283</v>
      </c>
      <c r="C83" s="115">
        <f>SUM(C84)</f>
        <v>0</v>
      </c>
      <c r="D83" s="114"/>
      <c r="E83" s="114"/>
    </row>
    <row r="84" spans="1:5" x14ac:dyDescent="0.2">
      <c r="A84" s="121">
        <v>4331</v>
      </c>
      <c r="B84" s="114" t="s">
        <v>283</v>
      </c>
      <c r="C84" s="115">
        <v>0</v>
      </c>
      <c r="D84" s="114"/>
      <c r="E84" s="114"/>
    </row>
    <row r="85" spans="1:5" x14ac:dyDescent="0.2">
      <c r="A85" s="121">
        <v>4340</v>
      </c>
      <c r="B85" s="114" t="s">
        <v>284</v>
      </c>
      <c r="C85" s="115">
        <f>SUM(C86)</f>
        <v>0</v>
      </c>
      <c r="D85" s="114"/>
      <c r="E85" s="114"/>
    </row>
    <row r="86" spans="1:5" x14ac:dyDescent="0.2">
      <c r="A86" s="121">
        <v>4341</v>
      </c>
      <c r="B86" s="114" t="s">
        <v>284</v>
      </c>
      <c r="C86" s="115">
        <v>0</v>
      </c>
      <c r="D86" s="114"/>
      <c r="E86" s="114"/>
    </row>
    <row r="87" spans="1:5" x14ac:dyDescent="0.2">
      <c r="A87" s="121">
        <v>4390</v>
      </c>
      <c r="B87" s="114" t="s">
        <v>285</v>
      </c>
      <c r="C87" s="115">
        <f>SUM(C88:C94)</f>
        <v>157944</v>
      </c>
      <c r="D87" s="114"/>
      <c r="E87" s="114"/>
    </row>
    <row r="88" spans="1:5" x14ac:dyDescent="0.2">
      <c r="A88" s="121">
        <v>4392</v>
      </c>
      <c r="B88" s="114" t="s">
        <v>286</v>
      </c>
      <c r="C88" s="115">
        <v>0</v>
      </c>
      <c r="D88" s="114"/>
      <c r="E88" s="114"/>
    </row>
    <row r="89" spans="1:5" x14ac:dyDescent="0.2">
      <c r="A89" s="121">
        <v>4393</v>
      </c>
      <c r="B89" s="114" t="s">
        <v>447</v>
      </c>
      <c r="C89" s="115">
        <v>0</v>
      </c>
      <c r="D89" s="114"/>
      <c r="E89" s="114"/>
    </row>
    <row r="90" spans="1:5" x14ac:dyDescent="0.2">
      <c r="A90" s="121">
        <v>4394</v>
      </c>
      <c r="B90" s="114" t="s">
        <v>287</v>
      </c>
      <c r="C90" s="115">
        <v>0</v>
      </c>
      <c r="D90" s="114"/>
      <c r="E90" s="114"/>
    </row>
    <row r="91" spans="1:5" x14ac:dyDescent="0.2">
      <c r="A91" s="121">
        <v>4395</v>
      </c>
      <c r="B91" s="114" t="s">
        <v>288</v>
      </c>
      <c r="C91" s="115">
        <v>0</v>
      </c>
      <c r="D91" s="114"/>
      <c r="E91" s="114"/>
    </row>
    <row r="92" spans="1:5" x14ac:dyDescent="0.2">
      <c r="A92" s="121">
        <v>4396</v>
      </c>
      <c r="B92" s="114" t="s">
        <v>289</v>
      </c>
      <c r="C92" s="115">
        <v>0</v>
      </c>
      <c r="D92" s="114"/>
      <c r="E92" s="114"/>
    </row>
    <row r="93" spans="1:5" x14ac:dyDescent="0.2">
      <c r="A93" s="121">
        <v>4397</v>
      </c>
      <c r="B93" s="114" t="s">
        <v>448</v>
      </c>
      <c r="C93" s="115">
        <v>0</v>
      </c>
      <c r="D93" s="114"/>
      <c r="E93" s="114"/>
    </row>
    <row r="94" spans="1:5" x14ac:dyDescent="0.2">
      <c r="A94" s="121">
        <v>4399</v>
      </c>
      <c r="B94" s="114" t="s">
        <v>285</v>
      </c>
      <c r="C94" s="115">
        <v>157944</v>
      </c>
      <c r="D94" s="203" t="s">
        <v>620</v>
      </c>
      <c r="E94" s="203"/>
    </row>
    <row r="95" spans="1:5" x14ac:dyDescent="0.2">
      <c r="A95" s="36"/>
      <c r="B95" s="36"/>
      <c r="C95" s="36"/>
      <c r="D95" s="36"/>
      <c r="E95" s="36"/>
    </row>
    <row r="96" spans="1:5" x14ac:dyDescent="0.2">
      <c r="A96" s="34" t="s">
        <v>502</v>
      </c>
      <c r="B96" s="34"/>
      <c r="C96" s="34"/>
      <c r="D96" s="34"/>
      <c r="E96" s="34"/>
    </row>
    <row r="97" spans="1:5" x14ac:dyDescent="0.2">
      <c r="A97" s="35" t="s">
        <v>94</v>
      </c>
      <c r="B97" s="35" t="s">
        <v>91</v>
      </c>
      <c r="C97" s="35" t="s">
        <v>92</v>
      </c>
      <c r="D97" s="35" t="s">
        <v>290</v>
      </c>
      <c r="E97" s="35" t="s">
        <v>139</v>
      </c>
    </row>
    <row r="98" spans="1:5" x14ac:dyDescent="0.2">
      <c r="A98" s="120">
        <v>5000</v>
      </c>
      <c r="B98" s="109" t="s">
        <v>291</v>
      </c>
      <c r="C98" s="110">
        <f>C99+C127+C160+C170+C185+C214</f>
        <v>18122302.469999999</v>
      </c>
      <c r="D98" s="122">
        <v>1</v>
      </c>
      <c r="E98" s="109"/>
    </row>
    <row r="99" spans="1:5" x14ac:dyDescent="0.2">
      <c r="A99" s="121">
        <v>5100</v>
      </c>
      <c r="B99" s="114" t="s">
        <v>292</v>
      </c>
      <c r="C99" s="115">
        <f>C100+C107+C117</f>
        <v>16643187.48</v>
      </c>
      <c r="D99" s="123">
        <f>C99/$C$98</f>
        <v>0.91838150850596645</v>
      </c>
      <c r="E99" s="114"/>
    </row>
    <row r="100" spans="1:5" x14ac:dyDescent="0.2">
      <c r="A100" s="121">
        <v>5110</v>
      </c>
      <c r="B100" s="114" t="s">
        <v>293</v>
      </c>
      <c r="C100" s="115">
        <f>SUM(C101:C106)</f>
        <v>13258205.110000001</v>
      </c>
      <c r="D100" s="123">
        <f t="shared" ref="D100:D163" si="0">C100/$C$98</f>
        <v>0.73159606136956845</v>
      </c>
      <c r="E100" s="114"/>
    </row>
    <row r="101" spans="1:5" s="11" customFormat="1" ht="33.75" x14ac:dyDescent="0.25">
      <c r="A101" s="113">
        <v>5111</v>
      </c>
      <c r="B101" s="132" t="s">
        <v>294</v>
      </c>
      <c r="C101" s="133">
        <v>4286131.57</v>
      </c>
      <c r="D101" s="134">
        <f t="shared" si="0"/>
        <v>0.23651142436759034</v>
      </c>
      <c r="E101" s="131" t="s">
        <v>621</v>
      </c>
    </row>
    <row r="102" spans="1:5" x14ac:dyDescent="0.2">
      <c r="A102" s="121">
        <v>5112</v>
      </c>
      <c r="B102" s="114" t="s">
        <v>295</v>
      </c>
      <c r="C102" s="115">
        <v>1205205.31</v>
      </c>
      <c r="D102" s="123">
        <f t="shared" si="0"/>
        <v>6.6503983806424138E-2</v>
      </c>
      <c r="E102" s="114"/>
    </row>
    <row r="103" spans="1:5" x14ac:dyDescent="0.2">
      <c r="A103" s="121">
        <v>5113</v>
      </c>
      <c r="B103" s="114" t="s">
        <v>296</v>
      </c>
      <c r="C103" s="115">
        <v>1211769.68</v>
      </c>
      <c r="D103" s="123">
        <f t="shared" si="0"/>
        <v>6.6866209854183054E-2</v>
      </c>
      <c r="E103" s="114"/>
    </row>
    <row r="104" spans="1:5" s="11" customFormat="1" ht="45" x14ac:dyDescent="0.25">
      <c r="A104" s="113">
        <v>5114</v>
      </c>
      <c r="B104" s="132" t="s">
        <v>297</v>
      </c>
      <c r="C104" s="133">
        <v>1970375.65</v>
      </c>
      <c r="D104" s="134">
        <f t="shared" si="0"/>
        <v>0.10872656238145219</v>
      </c>
      <c r="E104" s="131" t="s">
        <v>622</v>
      </c>
    </row>
    <row r="105" spans="1:5" s="11" customFormat="1" ht="45" x14ac:dyDescent="0.25">
      <c r="A105" s="113">
        <v>5115</v>
      </c>
      <c r="B105" s="132" t="s">
        <v>298</v>
      </c>
      <c r="C105" s="133">
        <v>4584722.9000000004</v>
      </c>
      <c r="D105" s="134">
        <f t="shared" si="0"/>
        <v>0.2529878809599187</v>
      </c>
      <c r="E105" s="131" t="s">
        <v>623</v>
      </c>
    </row>
    <row r="106" spans="1:5" x14ac:dyDescent="0.2">
      <c r="A106" s="121">
        <v>5116</v>
      </c>
      <c r="B106" s="114" t="s">
        <v>299</v>
      </c>
      <c r="C106" s="115">
        <v>0</v>
      </c>
      <c r="D106" s="123">
        <f t="shared" si="0"/>
        <v>0</v>
      </c>
      <c r="E106" s="114"/>
    </row>
    <row r="107" spans="1:5" x14ac:dyDescent="0.2">
      <c r="A107" s="121">
        <v>5120</v>
      </c>
      <c r="B107" s="114" t="s">
        <v>300</v>
      </c>
      <c r="C107" s="115">
        <f>SUM(C108:C116)</f>
        <v>2159755.11</v>
      </c>
      <c r="D107" s="123">
        <f t="shared" si="0"/>
        <v>0.11917663958954991</v>
      </c>
      <c r="E107" s="114"/>
    </row>
    <row r="108" spans="1:5" x14ac:dyDescent="0.2">
      <c r="A108" s="121">
        <v>5121</v>
      </c>
      <c r="B108" s="114" t="s">
        <v>301</v>
      </c>
      <c r="C108" s="115">
        <v>241469.83</v>
      </c>
      <c r="D108" s="123">
        <f t="shared" si="0"/>
        <v>1.3324456448055301E-2</v>
      </c>
      <c r="E108" s="114"/>
    </row>
    <row r="109" spans="1:5" x14ac:dyDescent="0.2">
      <c r="A109" s="121">
        <v>5122</v>
      </c>
      <c r="B109" s="114" t="s">
        <v>302</v>
      </c>
      <c r="C109" s="115">
        <v>159916.70000000001</v>
      </c>
      <c r="D109" s="123">
        <f t="shared" si="0"/>
        <v>8.8243036592468935E-3</v>
      </c>
      <c r="E109" s="114"/>
    </row>
    <row r="110" spans="1:5" x14ac:dyDescent="0.2">
      <c r="A110" s="121">
        <v>5123</v>
      </c>
      <c r="B110" s="114" t="s">
        <v>303</v>
      </c>
      <c r="C110" s="115">
        <v>1264408.2</v>
      </c>
      <c r="D110" s="123">
        <f t="shared" si="0"/>
        <v>6.9770836354438134E-2</v>
      </c>
      <c r="E110" s="114"/>
    </row>
    <row r="111" spans="1:5" x14ac:dyDescent="0.2">
      <c r="A111" s="121">
        <v>5124</v>
      </c>
      <c r="B111" s="114" t="s">
        <v>304</v>
      </c>
      <c r="C111" s="115">
        <v>32864.82</v>
      </c>
      <c r="D111" s="123">
        <f t="shared" si="0"/>
        <v>1.8135013503060686E-3</v>
      </c>
      <c r="E111" s="114"/>
    </row>
    <row r="112" spans="1:5" x14ac:dyDescent="0.2">
      <c r="A112" s="121">
        <v>5125</v>
      </c>
      <c r="B112" s="114" t="s">
        <v>305</v>
      </c>
      <c r="C112" s="115">
        <v>1133.8599999999999</v>
      </c>
      <c r="D112" s="123">
        <f t="shared" si="0"/>
        <v>6.2567104918208547E-5</v>
      </c>
      <c r="E112" s="114"/>
    </row>
    <row r="113" spans="1:5" x14ac:dyDescent="0.2">
      <c r="A113" s="121">
        <v>5126</v>
      </c>
      <c r="B113" s="114" t="s">
        <v>306</v>
      </c>
      <c r="C113" s="115">
        <v>385971.96</v>
      </c>
      <c r="D113" s="123">
        <f t="shared" si="0"/>
        <v>2.1298174480805919E-2</v>
      </c>
      <c r="E113" s="114"/>
    </row>
    <row r="114" spans="1:5" x14ac:dyDescent="0.2">
      <c r="A114" s="124">
        <v>5127</v>
      </c>
      <c r="B114" s="125" t="s">
        <v>307</v>
      </c>
      <c r="C114" s="126">
        <v>59153.11</v>
      </c>
      <c r="D114" s="127">
        <f t="shared" si="0"/>
        <v>3.2641056564375955E-3</v>
      </c>
      <c r="E114" s="125"/>
    </row>
    <row r="115" spans="1:5" x14ac:dyDescent="0.2">
      <c r="A115" s="120">
        <v>5128</v>
      </c>
      <c r="B115" s="109" t="s">
        <v>308</v>
      </c>
      <c r="C115" s="110">
        <v>0</v>
      </c>
      <c r="D115" s="122">
        <f t="shared" si="0"/>
        <v>0</v>
      </c>
      <c r="E115" s="109"/>
    </row>
    <row r="116" spans="1:5" x14ac:dyDescent="0.2">
      <c r="A116" s="121">
        <v>5129</v>
      </c>
      <c r="B116" s="114" t="s">
        <v>309</v>
      </c>
      <c r="C116" s="115">
        <v>14836.63</v>
      </c>
      <c r="D116" s="123">
        <f t="shared" si="0"/>
        <v>8.1869453534178871E-4</v>
      </c>
      <c r="E116" s="114"/>
    </row>
    <row r="117" spans="1:5" x14ac:dyDescent="0.2">
      <c r="A117" s="121">
        <v>5130</v>
      </c>
      <c r="B117" s="114" t="s">
        <v>310</v>
      </c>
      <c r="C117" s="115">
        <f>SUM(C118:C126)</f>
        <v>1225227.2600000002</v>
      </c>
      <c r="D117" s="123">
        <f t="shared" si="0"/>
        <v>6.7608807546848115E-2</v>
      </c>
      <c r="E117" s="114"/>
    </row>
    <row r="118" spans="1:5" x14ac:dyDescent="0.2">
      <c r="A118" s="121">
        <v>5131</v>
      </c>
      <c r="B118" s="114" t="s">
        <v>311</v>
      </c>
      <c r="C118" s="115">
        <v>536277.81000000006</v>
      </c>
      <c r="D118" s="123">
        <f t="shared" si="0"/>
        <v>2.9592145417932654E-2</v>
      </c>
      <c r="E118" s="114"/>
    </row>
    <row r="119" spans="1:5" x14ac:dyDescent="0.2">
      <c r="A119" s="121">
        <v>5132</v>
      </c>
      <c r="B119" s="114" t="s">
        <v>312</v>
      </c>
      <c r="C119" s="115">
        <v>51324.61</v>
      </c>
      <c r="D119" s="123">
        <f t="shared" si="0"/>
        <v>2.8321241235744589E-3</v>
      </c>
      <c r="E119" s="114"/>
    </row>
    <row r="120" spans="1:5" x14ac:dyDescent="0.2">
      <c r="A120" s="121">
        <v>5133</v>
      </c>
      <c r="B120" s="114" t="s">
        <v>313</v>
      </c>
      <c r="C120" s="115">
        <v>26386.26</v>
      </c>
      <c r="D120" s="123">
        <f t="shared" si="0"/>
        <v>1.4560103520885556E-3</v>
      </c>
      <c r="E120" s="114"/>
    </row>
    <row r="121" spans="1:5" x14ac:dyDescent="0.2">
      <c r="A121" s="121">
        <v>5134</v>
      </c>
      <c r="B121" s="114" t="s">
        <v>314</v>
      </c>
      <c r="C121" s="115">
        <v>108761.89</v>
      </c>
      <c r="D121" s="123">
        <f t="shared" si="0"/>
        <v>6.0015492060154323E-3</v>
      </c>
      <c r="E121" s="114"/>
    </row>
    <row r="122" spans="1:5" x14ac:dyDescent="0.2">
      <c r="A122" s="121">
        <v>5135</v>
      </c>
      <c r="B122" s="114" t="s">
        <v>315</v>
      </c>
      <c r="C122" s="115">
        <v>141519.07</v>
      </c>
      <c r="D122" s="123">
        <f t="shared" si="0"/>
        <v>7.8091109137083071E-3</v>
      </c>
      <c r="E122" s="114"/>
    </row>
    <row r="123" spans="1:5" x14ac:dyDescent="0.2">
      <c r="A123" s="121">
        <v>5136</v>
      </c>
      <c r="B123" s="114" t="s">
        <v>316</v>
      </c>
      <c r="C123" s="115">
        <v>9900.6</v>
      </c>
      <c r="D123" s="123">
        <f t="shared" si="0"/>
        <v>5.4632130858590629E-4</v>
      </c>
      <c r="E123" s="114"/>
    </row>
    <row r="124" spans="1:5" x14ac:dyDescent="0.2">
      <c r="A124" s="121">
        <v>5137</v>
      </c>
      <c r="B124" s="114" t="s">
        <v>317</v>
      </c>
      <c r="C124" s="115">
        <v>34082.93</v>
      </c>
      <c r="D124" s="123">
        <f t="shared" si="0"/>
        <v>1.8807174229886917E-3</v>
      </c>
      <c r="E124" s="114"/>
    </row>
    <row r="125" spans="1:5" x14ac:dyDescent="0.2">
      <c r="A125" s="121">
        <v>5138</v>
      </c>
      <c r="B125" s="114" t="s">
        <v>318</v>
      </c>
      <c r="C125" s="115">
        <v>121205.57</v>
      </c>
      <c r="D125" s="123">
        <f t="shared" si="0"/>
        <v>6.6881992616912777E-3</v>
      </c>
      <c r="E125" s="114"/>
    </row>
    <row r="126" spans="1:5" x14ac:dyDescent="0.2">
      <c r="A126" s="121">
        <v>5139</v>
      </c>
      <c r="B126" s="114" t="s">
        <v>319</v>
      </c>
      <c r="C126" s="115">
        <v>195768.52</v>
      </c>
      <c r="D126" s="123">
        <f t="shared" si="0"/>
        <v>1.0802629540262827E-2</v>
      </c>
      <c r="E126" s="114"/>
    </row>
    <row r="127" spans="1:5" x14ac:dyDescent="0.2">
      <c r="A127" s="121">
        <v>5200</v>
      </c>
      <c r="B127" s="114" t="s">
        <v>320</v>
      </c>
      <c r="C127" s="115">
        <f>C128+C131+C134+C137+C142+C146+C149+C151+C157</f>
        <v>1461111.9</v>
      </c>
      <c r="D127" s="123">
        <f t="shared" si="0"/>
        <v>8.0625069712789099E-2</v>
      </c>
      <c r="E127" s="114"/>
    </row>
    <row r="128" spans="1:5" x14ac:dyDescent="0.2">
      <c r="A128" s="121">
        <v>5210</v>
      </c>
      <c r="B128" s="114" t="s">
        <v>321</v>
      </c>
      <c r="C128" s="115">
        <f>SUM(C129:C130)</f>
        <v>0</v>
      </c>
      <c r="D128" s="123">
        <f t="shared" si="0"/>
        <v>0</v>
      </c>
      <c r="E128" s="114"/>
    </row>
    <row r="129" spans="1:5" x14ac:dyDescent="0.2">
      <c r="A129" s="121">
        <v>5211</v>
      </c>
      <c r="B129" s="114" t="s">
        <v>322</v>
      </c>
      <c r="C129" s="115">
        <v>0</v>
      </c>
      <c r="D129" s="123">
        <f t="shared" si="0"/>
        <v>0</v>
      </c>
      <c r="E129" s="114"/>
    </row>
    <row r="130" spans="1:5" x14ac:dyDescent="0.2">
      <c r="A130" s="121">
        <v>5212</v>
      </c>
      <c r="B130" s="114" t="s">
        <v>323</v>
      </c>
      <c r="C130" s="115">
        <v>0</v>
      </c>
      <c r="D130" s="123">
        <f t="shared" si="0"/>
        <v>0</v>
      </c>
      <c r="E130" s="114"/>
    </row>
    <row r="131" spans="1:5" x14ac:dyDescent="0.2">
      <c r="A131" s="121">
        <v>5220</v>
      </c>
      <c r="B131" s="114" t="s">
        <v>324</v>
      </c>
      <c r="C131" s="115">
        <f>SUM(C132:C133)</f>
        <v>0</v>
      </c>
      <c r="D131" s="123">
        <f t="shared" si="0"/>
        <v>0</v>
      </c>
      <c r="E131" s="114"/>
    </row>
    <row r="132" spans="1:5" x14ac:dyDescent="0.2">
      <c r="A132" s="121">
        <v>5221</v>
      </c>
      <c r="B132" s="114" t="s">
        <v>325</v>
      </c>
      <c r="C132" s="115">
        <v>0</v>
      </c>
      <c r="D132" s="123">
        <f t="shared" si="0"/>
        <v>0</v>
      </c>
      <c r="E132" s="114"/>
    </row>
    <row r="133" spans="1:5" x14ac:dyDescent="0.2">
      <c r="A133" s="121">
        <v>5222</v>
      </c>
      <c r="B133" s="114" t="s">
        <v>326</v>
      </c>
      <c r="C133" s="115">
        <v>0</v>
      </c>
      <c r="D133" s="123">
        <f t="shared" si="0"/>
        <v>0</v>
      </c>
      <c r="E133" s="114"/>
    </row>
    <row r="134" spans="1:5" x14ac:dyDescent="0.2">
      <c r="A134" s="121">
        <v>5230</v>
      </c>
      <c r="B134" s="114" t="s">
        <v>271</v>
      </c>
      <c r="C134" s="115">
        <f>SUM(C135:C136)</f>
        <v>0</v>
      </c>
      <c r="D134" s="123">
        <f t="shared" si="0"/>
        <v>0</v>
      </c>
      <c r="E134" s="114"/>
    </row>
    <row r="135" spans="1:5" x14ac:dyDescent="0.2">
      <c r="A135" s="121">
        <v>5231</v>
      </c>
      <c r="B135" s="114" t="s">
        <v>327</v>
      </c>
      <c r="C135" s="115">
        <v>0</v>
      </c>
      <c r="D135" s="123">
        <f t="shared" si="0"/>
        <v>0</v>
      </c>
      <c r="E135" s="114"/>
    </row>
    <row r="136" spans="1:5" x14ac:dyDescent="0.2">
      <c r="A136" s="121">
        <v>5232</v>
      </c>
      <c r="B136" s="114" t="s">
        <v>328</v>
      </c>
      <c r="C136" s="115">
        <v>0</v>
      </c>
      <c r="D136" s="123">
        <f t="shared" si="0"/>
        <v>0</v>
      </c>
      <c r="E136" s="114"/>
    </row>
    <row r="137" spans="1:5" x14ac:dyDescent="0.2">
      <c r="A137" s="121">
        <v>5240</v>
      </c>
      <c r="B137" s="114" t="s">
        <v>272</v>
      </c>
      <c r="C137" s="115">
        <f>SUM(C138:C141)</f>
        <v>1209666.97</v>
      </c>
      <c r="D137" s="123">
        <f t="shared" si="0"/>
        <v>6.6750180999489747E-2</v>
      </c>
      <c r="E137" s="114"/>
    </row>
    <row r="138" spans="1:5" x14ac:dyDescent="0.2">
      <c r="A138" s="121">
        <v>5241</v>
      </c>
      <c r="B138" s="114" t="s">
        <v>329</v>
      </c>
      <c r="C138" s="115">
        <v>1082166.97</v>
      </c>
      <c r="D138" s="123">
        <f t="shared" si="0"/>
        <v>5.9714651148298596E-2</v>
      </c>
      <c r="E138" s="114"/>
    </row>
    <row r="139" spans="1:5" x14ac:dyDescent="0.2">
      <c r="A139" s="121">
        <v>5242</v>
      </c>
      <c r="B139" s="114" t="s">
        <v>330</v>
      </c>
      <c r="C139" s="115">
        <v>127500</v>
      </c>
      <c r="D139" s="123">
        <f t="shared" si="0"/>
        <v>7.035529851191144E-3</v>
      </c>
      <c r="E139" s="114"/>
    </row>
    <row r="140" spans="1:5" x14ac:dyDescent="0.2">
      <c r="A140" s="121">
        <v>5243</v>
      </c>
      <c r="B140" s="114" t="s">
        <v>331</v>
      </c>
      <c r="C140" s="115">
        <v>0</v>
      </c>
      <c r="D140" s="123">
        <f t="shared" si="0"/>
        <v>0</v>
      </c>
      <c r="E140" s="114"/>
    </row>
    <row r="141" spans="1:5" x14ac:dyDescent="0.2">
      <c r="A141" s="121">
        <v>5244</v>
      </c>
      <c r="B141" s="114" t="s">
        <v>332</v>
      </c>
      <c r="C141" s="115">
        <v>0</v>
      </c>
      <c r="D141" s="123">
        <f t="shared" si="0"/>
        <v>0</v>
      </c>
      <c r="E141" s="114"/>
    </row>
    <row r="142" spans="1:5" x14ac:dyDescent="0.2">
      <c r="A142" s="121">
        <v>5250</v>
      </c>
      <c r="B142" s="114" t="s">
        <v>273</v>
      </c>
      <c r="C142" s="115">
        <f>SUM(C143:C145)</f>
        <v>251444.93</v>
      </c>
      <c r="D142" s="123">
        <f t="shared" si="0"/>
        <v>1.3874888713299354E-2</v>
      </c>
      <c r="E142" s="114"/>
    </row>
    <row r="143" spans="1:5" x14ac:dyDescent="0.2">
      <c r="A143" s="121">
        <v>5251</v>
      </c>
      <c r="B143" s="114" t="s">
        <v>333</v>
      </c>
      <c r="C143" s="115">
        <v>251444.93</v>
      </c>
      <c r="D143" s="123">
        <f t="shared" si="0"/>
        <v>1.3874888713299354E-2</v>
      </c>
      <c r="E143" s="114"/>
    </row>
    <row r="144" spans="1:5" x14ac:dyDescent="0.2">
      <c r="A144" s="121">
        <v>5252</v>
      </c>
      <c r="B144" s="114" t="s">
        <v>334</v>
      </c>
      <c r="C144" s="115">
        <v>0</v>
      </c>
      <c r="D144" s="123">
        <f t="shared" si="0"/>
        <v>0</v>
      </c>
      <c r="E144" s="114"/>
    </row>
    <row r="145" spans="1:5" x14ac:dyDescent="0.2">
      <c r="A145" s="121">
        <v>5259</v>
      </c>
      <c r="B145" s="114" t="s">
        <v>335</v>
      </c>
      <c r="C145" s="115">
        <v>0</v>
      </c>
      <c r="D145" s="123">
        <f t="shared" si="0"/>
        <v>0</v>
      </c>
      <c r="E145" s="114"/>
    </row>
    <row r="146" spans="1:5" x14ac:dyDescent="0.2">
      <c r="A146" s="121">
        <v>5260</v>
      </c>
      <c r="B146" s="114" t="s">
        <v>336</v>
      </c>
      <c r="C146" s="115">
        <f>SUM(C147:C148)</f>
        <v>0</v>
      </c>
      <c r="D146" s="123">
        <f t="shared" si="0"/>
        <v>0</v>
      </c>
      <c r="E146" s="114"/>
    </row>
    <row r="147" spans="1:5" x14ac:dyDescent="0.2">
      <c r="A147" s="121">
        <v>5261</v>
      </c>
      <c r="B147" s="114" t="s">
        <v>337</v>
      </c>
      <c r="C147" s="115">
        <v>0</v>
      </c>
      <c r="D147" s="123">
        <f t="shared" si="0"/>
        <v>0</v>
      </c>
      <c r="E147" s="114"/>
    </row>
    <row r="148" spans="1:5" x14ac:dyDescent="0.2">
      <c r="A148" s="121">
        <v>5262</v>
      </c>
      <c r="B148" s="114" t="s">
        <v>338</v>
      </c>
      <c r="C148" s="115">
        <v>0</v>
      </c>
      <c r="D148" s="123">
        <f t="shared" si="0"/>
        <v>0</v>
      </c>
      <c r="E148" s="114"/>
    </row>
    <row r="149" spans="1:5" x14ac:dyDescent="0.2">
      <c r="A149" s="121">
        <v>5270</v>
      </c>
      <c r="B149" s="114" t="s">
        <v>339</v>
      </c>
      <c r="C149" s="115">
        <f>SUM(C150)</f>
        <v>0</v>
      </c>
      <c r="D149" s="123">
        <f t="shared" si="0"/>
        <v>0</v>
      </c>
      <c r="E149" s="114"/>
    </row>
    <row r="150" spans="1:5" x14ac:dyDescent="0.2">
      <c r="A150" s="121">
        <v>5271</v>
      </c>
      <c r="B150" s="114" t="s">
        <v>340</v>
      </c>
      <c r="C150" s="115">
        <v>0</v>
      </c>
      <c r="D150" s="123">
        <f t="shared" si="0"/>
        <v>0</v>
      </c>
      <c r="E150" s="114"/>
    </row>
    <row r="151" spans="1:5" x14ac:dyDescent="0.2">
      <c r="A151" s="121">
        <v>5280</v>
      </c>
      <c r="B151" s="114" t="s">
        <v>341</v>
      </c>
      <c r="C151" s="115">
        <f>SUM(C152:C156)</f>
        <v>0</v>
      </c>
      <c r="D151" s="123">
        <f t="shared" si="0"/>
        <v>0</v>
      </c>
      <c r="E151" s="114"/>
    </row>
    <row r="152" spans="1:5" x14ac:dyDescent="0.2">
      <c r="A152" s="121">
        <v>5281</v>
      </c>
      <c r="B152" s="114" t="s">
        <v>342</v>
      </c>
      <c r="C152" s="115">
        <v>0</v>
      </c>
      <c r="D152" s="123">
        <f t="shared" si="0"/>
        <v>0</v>
      </c>
      <c r="E152" s="114"/>
    </row>
    <row r="153" spans="1:5" x14ac:dyDescent="0.2">
      <c r="A153" s="121">
        <v>5282</v>
      </c>
      <c r="B153" s="114" t="s">
        <v>343</v>
      </c>
      <c r="C153" s="115">
        <v>0</v>
      </c>
      <c r="D153" s="123">
        <f t="shared" si="0"/>
        <v>0</v>
      </c>
      <c r="E153" s="114"/>
    </row>
    <row r="154" spans="1:5" x14ac:dyDescent="0.2">
      <c r="A154" s="121">
        <v>5283</v>
      </c>
      <c r="B154" s="114" t="s">
        <v>344</v>
      </c>
      <c r="C154" s="115">
        <v>0</v>
      </c>
      <c r="D154" s="123">
        <f t="shared" si="0"/>
        <v>0</v>
      </c>
      <c r="E154" s="114"/>
    </row>
    <row r="155" spans="1:5" x14ac:dyDescent="0.2">
      <c r="A155" s="121">
        <v>5284</v>
      </c>
      <c r="B155" s="114" t="s">
        <v>345</v>
      </c>
      <c r="C155" s="115">
        <v>0</v>
      </c>
      <c r="D155" s="123">
        <f t="shared" si="0"/>
        <v>0</v>
      </c>
      <c r="E155" s="114"/>
    </row>
    <row r="156" spans="1:5" x14ac:dyDescent="0.2">
      <c r="A156" s="121">
        <v>5285</v>
      </c>
      <c r="B156" s="114" t="s">
        <v>346</v>
      </c>
      <c r="C156" s="115">
        <v>0</v>
      </c>
      <c r="D156" s="123">
        <f t="shared" si="0"/>
        <v>0</v>
      </c>
      <c r="E156" s="114"/>
    </row>
    <row r="157" spans="1:5" x14ac:dyDescent="0.2">
      <c r="A157" s="121">
        <v>5290</v>
      </c>
      <c r="B157" s="114" t="s">
        <v>347</v>
      </c>
      <c r="C157" s="115">
        <f>SUM(C158:C159)</f>
        <v>0</v>
      </c>
      <c r="D157" s="123">
        <f t="shared" si="0"/>
        <v>0</v>
      </c>
      <c r="E157" s="114"/>
    </row>
    <row r="158" spans="1:5" x14ac:dyDescent="0.2">
      <c r="A158" s="121">
        <v>5291</v>
      </c>
      <c r="B158" s="114" t="s">
        <v>348</v>
      </c>
      <c r="C158" s="115">
        <v>0</v>
      </c>
      <c r="D158" s="123">
        <f t="shared" si="0"/>
        <v>0</v>
      </c>
      <c r="E158" s="114"/>
    </row>
    <row r="159" spans="1:5" x14ac:dyDescent="0.2">
      <c r="A159" s="121">
        <v>5292</v>
      </c>
      <c r="B159" s="114" t="s">
        <v>349</v>
      </c>
      <c r="C159" s="115">
        <v>0</v>
      </c>
      <c r="D159" s="123">
        <f t="shared" si="0"/>
        <v>0</v>
      </c>
      <c r="E159" s="114"/>
    </row>
    <row r="160" spans="1:5" x14ac:dyDescent="0.2">
      <c r="A160" s="121">
        <v>5300</v>
      </c>
      <c r="B160" s="114" t="s">
        <v>350</v>
      </c>
      <c r="C160" s="115">
        <f>C161+C164+C167</f>
        <v>0</v>
      </c>
      <c r="D160" s="123">
        <f t="shared" si="0"/>
        <v>0</v>
      </c>
      <c r="E160" s="114"/>
    </row>
    <row r="161" spans="1:5" x14ac:dyDescent="0.2">
      <c r="A161" s="121">
        <v>5310</v>
      </c>
      <c r="B161" s="114" t="s">
        <v>266</v>
      </c>
      <c r="C161" s="115">
        <f>C162+C163</f>
        <v>0</v>
      </c>
      <c r="D161" s="123">
        <f t="shared" si="0"/>
        <v>0</v>
      </c>
      <c r="E161" s="114"/>
    </row>
    <row r="162" spans="1:5" x14ac:dyDescent="0.2">
      <c r="A162" s="121">
        <v>5311</v>
      </c>
      <c r="B162" s="114" t="s">
        <v>351</v>
      </c>
      <c r="C162" s="115">
        <v>0</v>
      </c>
      <c r="D162" s="123">
        <f t="shared" si="0"/>
        <v>0</v>
      </c>
      <c r="E162" s="114"/>
    </row>
    <row r="163" spans="1:5" x14ac:dyDescent="0.2">
      <c r="A163" s="121">
        <v>5312</v>
      </c>
      <c r="B163" s="114" t="s">
        <v>352</v>
      </c>
      <c r="C163" s="115">
        <v>0</v>
      </c>
      <c r="D163" s="123">
        <f t="shared" si="0"/>
        <v>0</v>
      </c>
      <c r="E163" s="114"/>
    </row>
    <row r="164" spans="1:5" x14ac:dyDescent="0.2">
      <c r="A164" s="121">
        <v>5320</v>
      </c>
      <c r="B164" s="114" t="s">
        <v>267</v>
      </c>
      <c r="C164" s="115">
        <f>SUM(C165:C166)</f>
        <v>0</v>
      </c>
      <c r="D164" s="123">
        <f t="shared" ref="D164:D216" si="1">C164/$C$98</f>
        <v>0</v>
      </c>
      <c r="E164" s="114"/>
    </row>
    <row r="165" spans="1:5" x14ac:dyDescent="0.2">
      <c r="A165" s="121">
        <v>5321</v>
      </c>
      <c r="B165" s="114" t="s">
        <v>353</v>
      </c>
      <c r="C165" s="115">
        <v>0</v>
      </c>
      <c r="D165" s="123">
        <f t="shared" si="1"/>
        <v>0</v>
      </c>
      <c r="E165" s="114"/>
    </row>
    <row r="166" spans="1:5" x14ac:dyDescent="0.2">
      <c r="A166" s="121">
        <v>5322</v>
      </c>
      <c r="B166" s="114" t="s">
        <v>354</v>
      </c>
      <c r="C166" s="115">
        <v>0</v>
      </c>
      <c r="D166" s="123">
        <f t="shared" si="1"/>
        <v>0</v>
      </c>
      <c r="E166" s="114"/>
    </row>
    <row r="167" spans="1:5" x14ac:dyDescent="0.2">
      <c r="A167" s="121">
        <v>5330</v>
      </c>
      <c r="B167" s="114" t="s">
        <v>268</v>
      </c>
      <c r="C167" s="115">
        <f>SUM(C168:C169)</f>
        <v>0</v>
      </c>
      <c r="D167" s="123">
        <f t="shared" si="1"/>
        <v>0</v>
      </c>
      <c r="E167" s="114"/>
    </row>
    <row r="168" spans="1:5" x14ac:dyDescent="0.2">
      <c r="A168" s="121">
        <v>5331</v>
      </c>
      <c r="B168" s="114" t="s">
        <v>355</v>
      </c>
      <c r="C168" s="115">
        <v>0</v>
      </c>
      <c r="D168" s="123">
        <f t="shared" si="1"/>
        <v>0</v>
      </c>
      <c r="E168" s="114"/>
    </row>
    <row r="169" spans="1:5" x14ac:dyDescent="0.2">
      <c r="A169" s="121">
        <v>5332</v>
      </c>
      <c r="B169" s="114" t="s">
        <v>356</v>
      </c>
      <c r="C169" s="115">
        <v>0</v>
      </c>
      <c r="D169" s="123">
        <f t="shared" si="1"/>
        <v>0</v>
      </c>
      <c r="E169" s="114"/>
    </row>
    <row r="170" spans="1:5" x14ac:dyDescent="0.2">
      <c r="A170" s="121">
        <v>5400</v>
      </c>
      <c r="B170" s="114" t="s">
        <v>357</v>
      </c>
      <c r="C170" s="115">
        <f>C171+C174+C177+C180+C182</f>
        <v>0</v>
      </c>
      <c r="D170" s="123">
        <f t="shared" si="1"/>
        <v>0</v>
      </c>
      <c r="E170" s="114"/>
    </row>
    <row r="171" spans="1:5" x14ac:dyDescent="0.2">
      <c r="A171" s="121">
        <v>5410</v>
      </c>
      <c r="B171" s="114" t="s">
        <v>358</v>
      </c>
      <c r="C171" s="115">
        <f>SUM(C172:C173)</f>
        <v>0</v>
      </c>
      <c r="D171" s="123">
        <f t="shared" si="1"/>
        <v>0</v>
      </c>
      <c r="E171" s="114"/>
    </row>
    <row r="172" spans="1:5" x14ac:dyDescent="0.2">
      <c r="A172" s="121">
        <v>5411</v>
      </c>
      <c r="B172" s="114" t="s">
        <v>359</v>
      </c>
      <c r="C172" s="115">
        <v>0</v>
      </c>
      <c r="D172" s="123">
        <f t="shared" si="1"/>
        <v>0</v>
      </c>
      <c r="E172" s="114"/>
    </row>
    <row r="173" spans="1:5" x14ac:dyDescent="0.2">
      <c r="A173" s="121">
        <v>5412</v>
      </c>
      <c r="B173" s="114" t="s">
        <v>360</v>
      </c>
      <c r="C173" s="115">
        <v>0</v>
      </c>
      <c r="D173" s="123">
        <f t="shared" si="1"/>
        <v>0</v>
      </c>
      <c r="E173" s="114"/>
    </row>
    <row r="174" spans="1:5" x14ac:dyDescent="0.2">
      <c r="A174" s="121">
        <v>5420</v>
      </c>
      <c r="B174" s="114" t="s">
        <v>361</v>
      </c>
      <c r="C174" s="115">
        <f>SUM(C175:C176)</f>
        <v>0</v>
      </c>
      <c r="D174" s="123">
        <f t="shared" si="1"/>
        <v>0</v>
      </c>
      <c r="E174" s="114"/>
    </row>
    <row r="175" spans="1:5" x14ac:dyDescent="0.2">
      <c r="A175" s="121">
        <v>5421</v>
      </c>
      <c r="B175" s="114" t="s">
        <v>362</v>
      </c>
      <c r="C175" s="115">
        <v>0</v>
      </c>
      <c r="D175" s="123">
        <f t="shared" si="1"/>
        <v>0</v>
      </c>
      <c r="E175" s="114"/>
    </row>
    <row r="176" spans="1:5" x14ac:dyDescent="0.2">
      <c r="A176" s="121">
        <v>5422</v>
      </c>
      <c r="B176" s="114" t="s">
        <v>363</v>
      </c>
      <c r="C176" s="115">
        <v>0</v>
      </c>
      <c r="D176" s="123">
        <f t="shared" si="1"/>
        <v>0</v>
      </c>
      <c r="E176" s="114"/>
    </row>
    <row r="177" spans="1:5" x14ac:dyDescent="0.2">
      <c r="A177" s="121">
        <v>5430</v>
      </c>
      <c r="B177" s="114" t="s">
        <v>364</v>
      </c>
      <c r="C177" s="115">
        <f>SUM(C178:C179)</f>
        <v>0</v>
      </c>
      <c r="D177" s="123">
        <f t="shared" si="1"/>
        <v>0</v>
      </c>
      <c r="E177" s="114"/>
    </row>
    <row r="178" spans="1:5" x14ac:dyDescent="0.2">
      <c r="A178" s="121">
        <v>5431</v>
      </c>
      <c r="B178" s="114" t="s">
        <v>365</v>
      </c>
      <c r="C178" s="115">
        <v>0</v>
      </c>
      <c r="D178" s="123">
        <f t="shared" si="1"/>
        <v>0</v>
      </c>
      <c r="E178" s="114"/>
    </row>
    <row r="179" spans="1:5" x14ac:dyDescent="0.2">
      <c r="A179" s="121">
        <v>5432</v>
      </c>
      <c r="B179" s="114" t="s">
        <v>366</v>
      </c>
      <c r="C179" s="115">
        <v>0</v>
      </c>
      <c r="D179" s="123">
        <f t="shared" si="1"/>
        <v>0</v>
      </c>
      <c r="E179" s="114"/>
    </row>
    <row r="180" spans="1:5" x14ac:dyDescent="0.2">
      <c r="A180" s="121">
        <v>5440</v>
      </c>
      <c r="B180" s="114" t="s">
        <v>367</v>
      </c>
      <c r="C180" s="115">
        <f>SUM(C181)</f>
        <v>0</v>
      </c>
      <c r="D180" s="123">
        <f t="shared" si="1"/>
        <v>0</v>
      </c>
      <c r="E180" s="114"/>
    </row>
    <row r="181" spans="1:5" x14ac:dyDescent="0.2">
      <c r="A181" s="121">
        <v>5441</v>
      </c>
      <c r="B181" s="114" t="s">
        <v>367</v>
      </c>
      <c r="C181" s="115">
        <v>0</v>
      </c>
      <c r="D181" s="123">
        <f t="shared" si="1"/>
        <v>0</v>
      </c>
      <c r="E181" s="114"/>
    </row>
    <row r="182" spans="1:5" x14ac:dyDescent="0.2">
      <c r="A182" s="121">
        <v>5450</v>
      </c>
      <c r="B182" s="114" t="s">
        <v>368</v>
      </c>
      <c r="C182" s="115">
        <f>SUM(C183:C184)</f>
        <v>0</v>
      </c>
      <c r="D182" s="123">
        <f t="shared" si="1"/>
        <v>0</v>
      </c>
      <c r="E182" s="114"/>
    </row>
    <row r="183" spans="1:5" x14ac:dyDescent="0.2">
      <c r="A183" s="121">
        <v>5451</v>
      </c>
      <c r="B183" s="114" t="s">
        <v>369</v>
      </c>
      <c r="C183" s="115">
        <v>0</v>
      </c>
      <c r="D183" s="123">
        <f t="shared" si="1"/>
        <v>0</v>
      </c>
      <c r="E183" s="114"/>
    </row>
    <row r="184" spans="1:5" x14ac:dyDescent="0.2">
      <c r="A184" s="121">
        <v>5452</v>
      </c>
      <c r="B184" s="114" t="s">
        <v>370</v>
      </c>
      <c r="C184" s="115">
        <v>0</v>
      </c>
      <c r="D184" s="123">
        <f t="shared" si="1"/>
        <v>0</v>
      </c>
      <c r="E184" s="114"/>
    </row>
    <row r="185" spans="1:5" x14ac:dyDescent="0.2">
      <c r="A185" s="121">
        <v>5500</v>
      </c>
      <c r="B185" s="114" t="s">
        <v>371</v>
      </c>
      <c r="C185" s="115">
        <f>C186+C195+C198+C204</f>
        <v>18003.09</v>
      </c>
      <c r="D185" s="123">
        <f t="shared" si="1"/>
        <v>9.9342178124455513E-4</v>
      </c>
      <c r="E185" s="114"/>
    </row>
    <row r="186" spans="1:5" x14ac:dyDescent="0.2">
      <c r="A186" s="121">
        <v>5510</v>
      </c>
      <c r="B186" s="114" t="s">
        <v>372</v>
      </c>
      <c r="C186" s="115">
        <f>SUM(C187:C194)</f>
        <v>18003.09</v>
      </c>
      <c r="D186" s="123">
        <f t="shared" si="1"/>
        <v>9.9342178124455513E-4</v>
      </c>
      <c r="E186" s="114"/>
    </row>
    <row r="187" spans="1:5" x14ac:dyDescent="0.2">
      <c r="A187" s="121">
        <v>5511</v>
      </c>
      <c r="B187" s="114" t="s">
        <v>373</v>
      </c>
      <c r="C187" s="115">
        <v>0</v>
      </c>
      <c r="D187" s="123">
        <f t="shared" si="1"/>
        <v>0</v>
      </c>
      <c r="E187" s="114"/>
    </row>
    <row r="188" spans="1:5" x14ac:dyDescent="0.2">
      <c r="A188" s="121">
        <v>5512</v>
      </c>
      <c r="B188" s="114" t="s">
        <v>374</v>
      </c>
      <c r="C188" s="115">
        <v>0</v>
      </c>
      <c r="D188" s="123">
        <f t="shared" si="1"/>
        <v>0</v>
      </c>
      <c r="E188" s="114"/>
    </row>
    <row r="189" spans="1:5" x14ac:dyDescent="0.2">
      <c r="A189" s="121">
        <v>5513</v>
      </c>
      <c r="B189" s="114" t="s">
        <v>375</v>
      </c>
      <c r="C189" s="115">
        <v>0</v>
      </c>
      <c r="D189" s="123">
        <f t="shared" si="1"/>
        <v>0</v>
      </c>
      <c r="E189" s="114"/>
    </row>
    <row r="190" spans="1:5" x14ac:dyDescent="0.2">
      <c r="A190" s="121">
        <v>5514</v>
      </c>
      <c r="B190" s="114" t="s">
        <v>376</v>
      </c>
      <c r="C190" s="115">
        <v>0</v>
      </c>
      <c r="D190" s="123">
        <f t="shared" si="1"/>
        <v>0</v>
      </c>
      <c r="E190" s="114"/>
    </row>
    <row r="191" spans="1:5" x14ac:dyDescent="0.2">
      <c r="A191" s="121">
        <v>5515</v>
      </c>
      <c r="B191" s="114" t="s">
        <v>377</v>
      </c>
      <c r="C191" s="115">
        <v>0</v>
      </c>
      <c r="D191" s="123">
        <f t="shared" si="1"/>
        <v>0</v>
      </c>
      <c r="E191" s="114"/>
    </row>
    <row r="192" spans="1:5" x14ac:dyDescent="0.2">
      <c r="A192" s="121">
        <v>5516</v>
      </c>
      <c r="B192" s="114" t="s">
        <v>378</v>
      </c>
      <c r="C192" s="115">
        <v>0</v>
      </c>
      <c r="D192" s="123">
        <f t="shared" si="1"/>
        <v>0</v>
      </c>
      <c r="E192" s="114"/>
    </row>
    <row r="193" spans="1:5" x14ac:dyDescent="0.2">
      <c r="A193" s="121">
        <v>5517</v>
      </c>
      <c r="B193" s="114" t="s">
        <v>379</v>
      </c>
      <c r="C193" s="115">
        <v>0</v>
      </c>
      <c r="D193" s="123">
        <f t="shared" si="1"/>
        <v>0</v>
      </c>
      <c r="E193" s="114"/>
    </row>
    <row r="194" spans="1:5" x14ac:dyDescent="0.2">
      <c r="A194" s="121">
        <v>5518</v>
      </c>
      <c r="B194" s="114" t="s">
        <v>45</v>
      </c>
      <c r="C194" s="115">
        <v>18003.09</v>
      </c>
      <c r="D194" s="123">
        <f t="shared" si="1"/>
        <v>9.9342178124455513E-4</v>
      </c>
      <c r="E194" s="114"/>
    </row>
    <row r="195" spans="1:5" x14ac:dyDescent="0.2">
      <c r="A195" s="121">
        <v>5520</v>
      </c>
      <c r="B195" s="114" t="s">
        <v>44</v>
      </c>
      <c r="C195" s="115">
        <f>SUM(C196:C197)</f>
        <v>0</v>
      </c>
      <c r="D195" s="123">
        <f t="shared" si="1"/>
        <v>0</v>
      </c>
      <c r="E195" s="114"/>
    </row>
    <row r="196" spans="1:5" x14ac:dyDescent="0.2">
      <c r="A196" s="121">
        <v>5521</v>
      </c>
      <c r="B196" s="114" t="s">
        <v>380</v>
      </c>
      <c r="C196" s="115">
        <v>0</v>
      </c>
      <c r="D196" s="123">
        <f t="shared" si="1"/>
        <v>0</v>
      </c>
      <c r="E196" s="114"/>
    </row>
    <row r="197" spans="1:5" x14ac:dyDescent="0.2">
      <c r="A197" s="121">
        <v>5522</v>
      </c>
      <c r="B197" s="114" t="s">
        <v>381</v>
      </c>
      <c r="C197" s="115">
        <v>0</v>
      </c>
      <c r="D197" s="123">
        <f t="shared" si="1"/>
        <v>0</v>
      </c>
      <c r="E197" s="114"/>
    </row>
    <row r="198" spans="1:5" x14ac:dyDescent="0.2">
      <c r="A198" s="121">
        <v>5530</v>
      </c>
      <c r="B198" s="114" t="s">
        <v>382</v>
      </c>
      <c r="C198" s="115">
        <f>SUM(C199:C203)</f>
        <v>0</v>
      </c>
      <c r="D198" s="123">
        <f t="shared" si="1"/>
        <v>0</v>
      </c>
      <c r="E198" s="114"/>
    </row>
    <row r="199" spans="1:5" x14ac:dyDescent="0.2">
      <c r="A199" s="121">
        <v>5531</v>
      </c>
      <c r="B199" s="114" t="s">
        <v>383</v>
      </c>
      <c r="C199" s="115">
        <v>0</v>
      </c>
      <c r="D199" s="123">
        <f t="shared" si="1"/>
        <v>0</v>
      </c>
      <c r="E199" s="114"/>
    </row>
    <row r="200" spans="1:5" x14ac:dyDescent="0.2">
      <c r="A200" s="121">
        <v>5532</v>
      </c>
      <c r="B200" s="114" t="s">
        <v>384</v>
      </c>
      <c r="C200" s="115">
        <v>0</v>
      </c>
      <c r="D200" s="123">
        <f t="shared" si="1"/>
        <v>0</v>
      </c>
      <c r="E200" s="114"/>
    </row>
    <row r="201" spans="1:5" x14ac:dyDescent="0.2">
      <c r="A201" s="121">
        <v>5533</v>
      </c>
      <c r="B201" s="114" t="s">
        <v>385</v>
      </c>
      <c r="C201" s="115">
        <v>0</v>
      </c>
      <c r="D201" s="123">
        <f t="shared" si="1"/>
        <v>0</v>
      </c>
      <c r="E201" s="114"/>
    </row>
    <row r="202" spans="1:5" x14ac:dyDescent="0.2">
      <c r="A202" s="121">
        <v>5534</v>
      </c>
      <c r="B202" s="114" t="s">
        <v>386</v>
      </c>
      <c r="C202" s="115">
        <v>0</v>
      </c>
      <c r="D202" s="123">
        <f t="shared" si="1"/>
        <v>0</v>
      </c>
      <c r="E202" s="114"/>
    </row>
    <row r="203" spans="1:5" x14ac:dyDescent="0.2">
      <c r="A203" s="121">
        <v>5535</v>
      </c>
      <c r="B203" s="114" t="s">
        <v>387</v>
      </c>
      <c r="C203" s="115">
        <v>0</v>
      </c>
      <c r="D203" s="123">
        <f t="shared" si="1"/>
        <v>0</v>
      </c>
      <c r="E203" s="114"/>
    </row>
    <row r="204" spans="1:5" x14ac:dyDescent="0.2">
      <c r="A204" s="121">
        <v>5590</v>
      </c>
      <c r="B204" s="114" t="s">
        <v>390</v>
      </c>
      <c r="C204" s="115">
        <f>SUM(C205:C213)</f>
        <v>0</v>
      </c>
      <c r="D204" s="123">
        <f t="shared" si="1"/>
        <v>0</v>
      </c>
      <c r="E204" s="114"/>
    </row>
    <row r="205" spans="1:5" x14ac:dyDescent="0.2">
      <c r="A205" s="121">
        <v>5591</v>
      </c>
      <c r="B205" s="114" t="s">
        <v>391</v>
      </c>
      <c r="C205" s="115">
        <v>0</v>
      </c>
      <c r="D205" s="123">
        <f t="shared" si="1"/>
        <v>0</v>
      </c>
      <c r="E205" s="114"/>
    </row>
    <row r="206" spans="1:5" x14ac:dyDescent="0.2">
      <c r="A206" s="121">
        <v>5592</v>
      </c>
      <c r="B206" s="114" t="s">
        <v>392</v>
      </c>
      <c r="C206" s="115">
        <v>0</v>
      </c>
      <c r="D206" s="123">
        <f t="shared" si="1"/>
        <v>0</v>
      </c>
      <c r="E206" s="114"/>
    </row>
    <row r="207" spans="1:5" x14ac:dyDescent="0.2">
      <c r="A207" s="121">
        <v>5593</v>
      </c>
      <c r="B207" s="114" t="s">
        <v>393</v>
      </c>
      <c r="C207" s="115">
        <v>0</v>
      </c>
      <c r="D207" s="123">
        <f t="shared" si="1"/>
        <v>0</v>
      </c>
      <c r="E207" s="114"/>
    </row>
    <row r="208" spans="1:5" x14ac:dyDescent="0.2">
      <c r="A208" s="121">
        <v>5594</v>
      </c>
      <c r="B208" s="114" t="s">
        <v>449</v>
      </c>
      <c r="C208" s="115">
        <v>0</v>
      </c>
      <c r="D208" s="123">
        <f t="shared" si="1"/>
        <v>0</v>
      </c>
      <c r="E208" s="114"/>
    </row>
    <row r="209" spans="1:5" x14ac:dyDescent="0.2">
      <c r="A209" s="121">
        <v>5595</v>
      </c>
      <c r="B209" s="114" t="s">
        <v>395</v>
      </c>
      <c r="C209" s="115">
        <v>0</v>
      </c>
      <c r="D209" s="123">
        <f t="shared" si="1"/>
        <v>0</v>
      </c>
      <c r="E209" s="114"/>
    </row>
    <row r="210" spans="1:5" x14ac:dyDescent="0.2">
      <c r="A210" s="121">
        <v>5596</v>
      </c>
      <c r="B210" s="114" t="s">
        <v>288</v>
      </c>
      <c r="C210" s="115">
        <v>0</v>
      </c>
      <c r="D210" s="123">
        <f t="shared" si="1"/>
        <v>0</v>
      </c>
      <c r="E210" s="114"/>
    </row>
    <row r="211" spans="1:5" x14ac:dyDescent="0.2">
      <c r="A211" s="121">
        <v>5597</v>
      </c>
      <c r="B211" s="114" t="s">
        <v>396</v>
      </c>
      <c r="C211" s="115">
        <v>0</v>
      </c>
      <c r="D211" s="123">
        <f t="shared" si="1"/>
        <v>0</v>
      </c>
      <c r="E211" s="114"/>
    </row>
    <row r="212" spans="1:5" x14ac:dyDescent="0.2">
      <c r="A212" s="121">
        <v>5598</v>
      </c>
      <c r="B212" s="114" t="s">
        <v>450</v>
      </c>
      <c r="C212" s="115">
        <v>0</v>
      </c>
      <c r="D212" s="123">
        <f t="shared" si="1"/>
        <v>0</v>
      </c>
      <c r="E212" s="114"/>
    </row>
    <row r="213" spans="1:5" x14ac:dyDescent="0.2">
      <c r="A213" s="121">
        <v>5599</v>
      </c>
      <c r="B213" s="114" t="s">
        <v>397</v>
      </c>
      <c r="C213" s="115">
        <v>0</v>
      </c>
      <c r="D213" s="123">
        <f t="shared" si="1"/>
        <v>0</v>
      </c>
      <c r="E213" s="114"/>
    </row>
    <row r="214" spans="1:5" x14ac:dyDescent="0.2">
      <c r="A214" s="121">
        <v>5600</v>
      </c>
      <c r="B214" s="114" t="s">
        <v>43</v>
      </c>
      <c r="C214" s="115">
        <f>C215</f>
        <v>0</v>
      </c>
      <c r="D214" s="123">
        <f t="shared" si="1"/>
        <v>0</v>
      </c>
      <c r="E214" s="114"/>
    </row>
    <row r="215" spans="1:5" x14ac:dyDescent="0.2">
      <c r="A215" s="121">
        <v>5610</v>
      </c>
      <c r="B215" s="114" t="s">
        <v>398</v>
      </c>
      <c r="C215" s="115">
        <f>C216</f>
        <v>0</v>
      </c>
      <c r="D215" s="123">
        <f t="shared" si="1"/>
        <v>0</v>
      </c>
      <c r="E215" s="114"/>
    </row>
    <row r="216" spans="1:5" x14ac:dyDescent="0.2">
      <c r="A216" s="121">
        <v>5611</v>
      </c>
      <c r="B216" s="114" t="s">
        <v>399</v>
      </c>
      <c r="C216" s="115">
        <v>0</v>
      </c>
      <c r="D216" s="123">
        <f t="shared" si="1"/>
        <v>0</v>
      </c>
      <c r="E216" s="114"/>
    </row>
    <row r="218" spans="1:5" x14ac:dyDescent="0.2">
      <c r="B218" s="14" t="s">
        <v>538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D49:E49"/>
    <mergeCell ref="D66:E66"/>
    <mergeCell ref="D94:E94"/>
    <mergeCell ref="A1:C1"/>
    <mergeCell ref="A2:C2"/>
    <mergeCell ref="A3:C3"/>
  </mergeCells>
  <pageMargins left="0.74803149606299213" right="0.31496062992125984" top="0.94488188976377963" bottom="0.94488188976377963" header="0.31496062992125984" footer="0.31496062992125984"/>
  <pageSetup scale="84" fitToHeight="0" orientation="landscape" r:id="rId1"/>
  <headerFooter>
    <oddFooter>&amp;RPágina &amp;P de 6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E29"/>
  <sheetViews>
    <sheetView showGridLines="0" topLeftCell="A13" workbookViewId="0">
      <selection activeCell="A46" sqref="A1:E46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22.85546875" style="22" customWidth="1"/>
    <col min="4" max="4" width="26.5703125" style="22" bestFit="1" customWidth="1"/>
    <col min="5" max="5" width="16.7109375" style="22" customWidth="1"/>
    <col min="6" max="16384" width="9.140625" style="22"/>
  </cols>
  <sheetData>
    <row r="1" spans="1:5" ht="18.95" customHeight="1" x14ac:dyDescent="0.2">
      <c r="A1" s="205" t="s">
        <v>629</v>
      </c>
      <c r="B1" s="205"/>
      <c r="C1" s="205"/>
      <c r="D1" s="20" t="s">
        <v>520</v>
      </c>
      <c r="E1" s="21">
        <v>2022</v>
      </c>
    </row>
    <row r="2" spans="1:5" ht="18.95" customHeight="1" x14ac:dyDescent="0.2">
      <c r="A2" s="205" t="s">
        <v>630</v>
      </c>
      <c r="B2" s="205"/>
      <c r="C2" s="205"/>
      <c r="D2" s="20" t="s">
        <v>521</v>
      </c>
      <c r="E2" s="21" t="s">
        <v>523</v>
      </c>
    </row>
    <row r="3" spans="1:5" ht="18.95" customHeight="1" x14ac:dyDescent="0.2">
      <c r="A3" s="205" t="s">
        <v>631</v>
      </c>
      <c r="B3" s="205"/>
      <c r="C3" s="205"/>
      <c r="D3" s="20" t="s">
        <v>522</v>
      </c>
      <c r="E3" s="21">
        <v>3</v>
      </c>
    </row>
    <row r="4" spans="1:5" x14ac:dyDescent="0.2">
      <c r="A4" s="23" t="s">
        <v>128</v>
      </c>
      <c r="B4" s="24"/>
      <c r="C4" s="24"/>
      <c r="D4" s="24"/>
      <c r="E4" s="24"/>
    </row>
    <row r="6" spans="1:5" x14ac:dyDescent="0.2">
      <c r="A6" s="24" t="s">
        <v>116</v>
      </c>
      <c r="B6" s="24"/>
      <c r="C6" s="24"/>
      <c r="D6" s="24"/>
      <c r="E6" s="24"/>
    </row>
    <row r="7" spans="1:5" x14ac:dyDescent="0.2">
      <c r="A7" s="25" t="s">
        <v>94</v>
      </c>
      <c r="B7" s="25" t="s">
        <v>91</v>
      </c>
      <c r="C7" s="141" t="s">
        <v>92</v>
      </c>
      <c r="D7" s="76" t="s">
        <v>93</v>
      </c>
      <c r="E7" s="76" t="s">
        <v>95</v>
      </c>
    </row>
    <row r="8" spans="1:5" x14ac:dyDescent="0.2">
      <c r="A8" s="135">
        <v>3110</v>
      </c>
      <c r="B8" s="136" t="s">
        <v>267</v>
      </c>
      <c r="C8" s="137">
        <v>0</v>
      </c>
      <c r="D8" s="135"/>
      <c r="E8" s="135"/>
    </row>
    <row r="9" spans="1:5" x14ac:dyDescent="0.2">
      <c r="A9" s="138">
        <v>3120</v>
      </c>
      <c r="B9" s="139" t="s">
        <v>400</v>
      </c>
      <c r="C9" s="140">
        <v>1657375</v>
      </c>
      <c r="D9" s="138" t="s">
        <v>624</v>
      </c>
      <c r="E9" s="138" t="s">
        <v>625</v>
      </c>
    </row>
    <row r="10" spans="1:5" x14ac:dyDescent="0.2">
      <c r="A10" s="138">
        <v>3130</v>
      </c>
      <c r="B10" s="139" t="s">
        <v>401</v>
      </c>
      <c r="C10" s="140">
        <v>206192.28</v>
      </c>
      <c r="D10" s="139" t="s">
        <v>626</v>
      </c>
      <c r="E10" s="138" t="s">
        <v>563</v>
      </c>
    </row>
    <row r="12" spans="1:5" x14ac:dyDescent="0.2">
      <c r="A12" s="24" t="s">
        <v>117</v>
      </c>
      <c r="B12" s="24"/>
      <c r="C12" s="24"/>
      <c r="D12" s="24"/>
      <c r="E12" s="24"/>
    </row>
    <row r="13" spans="1:5" x14ac:dyDescent="0.2">
      <c r="A13" s="25" t="s">
        <v>94</v>
      </c>
      <c r="B13" s="25" t="s">
        <v>91</v>
      </c>
      <c r="C13" s="25" t="s">
        <v>92</v>
      </c>
      <c r="D13" s="25" t="s">
        <v>402</v>
      </c>
      <c r="E13" s="25"/>
    </row>
    <row r="14" spans="1:5" x14ac:dyDescent="0.2">
      <c r="A14" s="135">
        <v>3210</v>
      </c>
      <c r="B14" s="136" t="s">
        <v>403</v>
      </c>
      <c r="C14" s="137">
        <v>3639848.8</v>
      </c>
      <c r="D14" s="136"/>
      <c r="E14" s="136"/>
    </row>
    <row r="15" spans="1:5" x14ac:dyDescent="0.2">
      <c r="A15" s="138">
        <v>3220</v>
      </c>
      <c r="B15" s="139" t="s">
        <v>404</v>
      </c>
      <c r="C15" s="140">
        <v>1655366.08</v>
      </c>
      <c r="D15" s="139"/>
      <c r="E15" s="139"/>
    </row>
    <row r="16" spans="1:5" x14ac:dyDescent="0.2">
      <c r="A16" s="138">
        <v>3230</v>
      </c>
      <c r="B16" s="139" t="s">
        <v>405</v>
      </c>
      <c r="C16" s="140">
        <f>SUM(C17:C20)</f>
        <v>0</v>
      </c>
      <c r="D16" s="139"/>
      <c r="E16" s="139"/>
    </row>
    <row r="17" spans="1:5" x14ac:dyDescent="0.2">
      <c r="A17" s="138">
        <v>3231</v>
      </c>
      <c r="B17" s="139" t="s">
        <v>406</v>
      </c>
      <c r="C17" s="140">
        <v>0</v>
      </c>
      <c r="D17" s="139"/>
      <c r="E17" s="139"/>
    </row>
    <row r="18" spans="1:5" x14ac:dyDescent="0.2">
      <c r="A18" s="138">
        <v>3232</v>
      </c>
      <c r="B18" s="139" t="s">
        <v>407</v>
      </c>
      <c r="C18" s="140">
        <v>0</v>
      </c>
      <c r="D18" s="139"/>
      <c r="E18" s="139"/>
    </row>
    <row r="19" spans="1:5" x14ac:dyDescent="0.2">
      <c r="A19" s="138">
        <v>3233</v>
      </c>
      <c r="B19" s="139" t="s">
        <v>408</v>
      </c>
      <c r="C19" s="140">
        <v>0</v>
      </c>
      <c r="D19" s="139"/>
      <c r="E19" s="139"/>
    </row>
    <row r="20" spans="1:5" x14ac:dyDescent="0.2">
      <c r="A20" s="138">
        <v>3239</v>
      </c>
      <c r="B20" s="139" t="s">
        <v>409</v>
      </c>
      <c r="C20" s="140">
        <v>0</v>
      </c>
      <c r="D20" s="139"/>
      <c r="E20" s="139"/>
    </row>
    <row r="21" spans="1:5" x14ac:dyDescent="0.2">
      <c r="A21" s="138">
        <v>3240</v>
      </c>
      <c r="B21" s="139" t="s">
        <v>410</v>
      </c>
      <c r="C21" s="140">
        <f>SUM(C22:C24)</f>
        <v>4031703.64</v>
      </c>
      <c r="D21" s="139"/>
      <c r="E21" s="139"/>
    </row>
    <row r="22" spans="1:5" x14ac:dyDescent="0.2">
      <c r="A22" s="138">
        <v>3241</v>
      </c>
      <c r="B22" s="139" t="s">
        <v>411</v>
      </c>
      <c r="C22" s="140">
        <v>4031703.64</v>
      </c>
      <c r="D22" s="139"/>
      <c r="E22" s="139"/>
    </row>
    <row r="23" spans="1:5" x14ac:dyDescent="0.2">
      <c r="A23" s="138">
        <v>3242</v>
      </c>
      <c r="B23" s="139" t="s">
        <v>412</v>
      </c>
      <c r="C23" s="140">
        <v>0</v>
      </c>
      <c r="D23" s="139"/>
      <c r="E23" s="139"/>
    </row>
    <row r="24" spans="1:5" x14ac:dyDescent="0.2">
      <c r="A24" s="138">
        <v>3243</v>
      </c>
      <c r="B24" s="139" t="s">
        <v>413</v>
      </c>
      <c r="C24" s="140">
        <v>0</v>
      </c>
      <c r="D24" s="139"/>
      <c r="E24" s="139"/>
    </row>
    <row r="25" spans="1:5" x14ac:dyDescent="0.2">
      <c r="A25" s="138">
        <v>3250</v>
      </c>
      <c r="B25" s="139" t="s">
        <v>414</v>
      </c>
      <c r="C25" s="140">
        <f>SUM(C26:C27)</f>
        <v>0</v>
      </c>
      <c r="D25" s="139"/>
      <c r="E25" s="139"/>
    </row>
    <row r="26" spans="1:5" x14ac:dyDescent="0.2">
      <c r="A26" s="138">
        <v>3251</v>
      </c>
      <c r="B26" s="139" t="s">
        <v>415</v>
      </c>
      <c r="C26" s="140">
        <v>0</v>
      </c>
      <c r="D26" s="139"/>
      <c r="E26" s="139"/>
    </row>
    <row r="27" spans="1:5" x14ac:dyDescent="0.2">
      <c r="A27" s="138">
        <v>3252</v>
      </c>
      <c r="B27" s="139" t="s">
        <v>416</v>
      </c>
      <c r="C27" s="140">
        <v>0</v>
      </c>
      <c r="D27" s="139"/>
      <c r="E27" s="139"/>
    </row>
    <row r="29" spans="1:5" x14ac:dyDescent="0.2">
      <c r="A29" s="22" t="s">
        <v>538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9055118110236221" right="0.31496062992125984" top="0.94488188976377963" bottom="0.74803149606299213" header="0.31496062992125984" footer="0.31496062992125984"/>
  <pageSetup scale="93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E137"/>
  <sheetViews>
    <sheetView showGridLines="0" topLeftCell="A115" workbookViewId="0">
      <selection activeCell="A157" sqref="A1:E157"/>
    </sheetView>
  </sheetViews>
  <sheetFormatPr baseColWidth="10" defaultColWidth="9.140625" defaultRowHeight="11.25" x14ac:dyDescent="0.2"/>
  <cols>
    <col min="1" max="1" width="10" style="22" customWidth="1"/>
    <col min="2" max="2" width="63.42578125" style="22" bestFit="1" customWidth="1"/>
    <col min="3" max="3" width="15.28515625" style="22" bestFit="1" customWidth="1"/>
    <col min="4" max="4" width="16.42578125" style="22" bestFit="1" customWidth="1"/>
    <col min="5" max="5" width="19.140625" style="22" customWidth="1"/>
    <col min="6" max="16384" width="9.140625" style="22"/>
  </cols>
  <sheetData>
    <row r="1" spans="1:5" s="26" customFormat="1" ht="18.95" customHeight="1" x14ac:dyDescent="0.25">
      <c r="A1" s="205" t="s">
        <v>564</v>
      </c>
      <c r="B1" s="205"/>
      <c r="C1" s="205"/>
      <c r="D1" s="20" t="s">
        <v>520</v>
      </c>
      <c r="E1" s="21">
        <v>2022</v>
      </c>
    </row>
    <row r="2" spans="1:5" s="26" customFormat="1" ht="18.95" customHeight="1" x14ac:dyDescent="0.25">
      <c r="A2" s="205" t="s">
        <v>526</v>
      </c>
      <c r="B2" s="205"/>
      <c r="C2" s="205"/>
      <c r="D2" s="20" t="s">
        <v>521</v>
      </c>
      <c r="E2" s="21" t="s">
        <v>523</v>
      </c>
    </row>
    <row r="3" spans="1:5" s="26" customFormat="1" ht="18.95" customHeight="1" x14ac:dyDescent="0.25">
      <c r="A3" s="205" t="s">
        <v>565</v>
      </c>
      <c r="B3" s="205"/>
      <c r="C3" s="205"/>
      <c r="D3" s="20" t="s">
        <v>522</v>
      </c>
      <c r="E3" s="21">
        <v>3</v>
      </c>
    </row>
    <row r="4" spans="1:5" x14ac:dyDescent="0.2">
      <c r="A4" s="23" t="s">
        <v>128</v>
      </c>
      <c r="B4" s="24"/>
      <c r="C4" s="24"/>
      <c r="D4" s="24"/>
      <c r="E4" s="24"/>
    </row>
    <row r="6" spans="1:5" x14ac:dyDescent="0.2">
      <c r="A6" s="24" t="s">
        <v>118</v>
      </c>
      <c r="B6" s="24"/>
      <c r="C6" s="24"/>
      <c r="D6" s="24"/>
      <c r="E6" s="31"/>
    </row>
    <row r="7" spans="1:5" x14ac:dyDescent="0.2">
      <c r="A7" s="25" t="s">
        <v>94</v>
      </c>
      <c r="B7" s="25" t="s">
        <v>562</v>
      </c>
      <c r="C7" s="76">
        <v>2022</v>
      </c>
      <c r="D7" s="76">
        <v>2021</v>
      </c>
      <c r="E7" s="31"/>
    </row>
    <row r="8" spans="1:5" x14ac:dyDescent="0.2">
      <c r="A8" s="135">
        <v>1111</v>
      </c>
      <c r="B8" s="136" t="s">
        <v>417</v>
      </c>
      <c r="C8" s="137">
        <v>0</v>
      </c>
      <c r="D8" s="137">
        <v>0</v>
      </c>
      <c r="E8" s="31"/>
    </row>
    <row r="9" spans="1:5" x14ac:dyDescent="0.2">
      <c r="A9" s="138">
        <v>1112</v>
      </c>
      <c r="B9" s="139" t="s">
        <v>418</v>
      </c>
      <c r="C9" s="140">
        <v>91725.04</v>
      </c>
      <c r="D9" s="140">
        <v>0</v>
      </c>
    </row>
    <row r="10" spans="1:5" x14ac:dyDescent="0.2">
      <c r="A10" s="138">
        <v>1113</v>
      </c>
      <c r="B10" s="139" t="s">
        <v>419</v>
      </c>
      <c r="C10" s="140">
        <v>7511126.5</v>
      </c>
      <c r="D10" s="140">
        <v>4112444.72</v>
      </c>
    </row>
    <row r="11" spans="1:5" x14ac:dyDescent="0.2">
      <c r="A11" s="138">
        <v>1114</v>
      </c>
      <c r="B11" s="139" t="s">
        <v>129</v>
      </c>
      <c r="C11" s="140">
        <v>0</v>
      </c>
      <c r="D11" s="140">
        <v>0</v>
      </c>
    </row>
    <row r="12" spans="1:5" x14ac:dyDescent="0.2">
      <c r="A12" s="138">
        <v>1115</v>
      </c>
      <c r="B12" s="139" t="s">
        <v>130</v>
      </c>
      <c r="C12" s="140">
        <v>0</v>
      </c>
      <c r="D12" s="140">
        <v>0</v>
      </c>
    </row>
    <row r="13" spans="1:5" x14ac:dyDescent="0.2">
      <c r="A13" s="138">
        <v>1116</v>
      </c>
      <c r="B13" s="139" t="s">
        <v>420</v>
      </c>
      <c r="C13" s="140">
        <v>0</v>
      </c>
      <c r="D13" s="140">
        <v>0</v>
      </c>
    </row>
    <row r="14" spans="1:5" x14ac:dyDescent="0.2">
      <c r="A14" s="138">
        <v>1119</v>
      </c>
      <c r="B14" s="139" t="s">
        <v>421</v>
      </c>
      <c r="C14" s="140">
        <v>0</v>
      </c>
      <c r="D14" s="140">
        <v>0</v>
      </c>
    </row>
    <row r="15" spans="1:5" x14ac:dyDescent="0.2">
      <c r="A15" s="159">
        <v>1110</v>
      </c>
      <c r="B15" s="160" t="s">
        <v>540</v>
      </c>
      <c r="C15" s="158">
        <f>SUM(C8:C14)</f>
        <v>7602851.54</v>
      </c>
      <c r="D15" s="158">
        <f>SUM(D8:D14)</f>
        <v>4112444.72</v>
      </c>
    </row>
    <row r="18" spans="1:4" x14ac:dyDescent="0.2">
      <c r="A18" s="24" t="s">
        <v>119</v>
      </c>
      <c r="B18" s="24"/>
      <c r="C18" s="24"/>
      <c r="D18" s="24"/>
    </row>
    <row r="19" spans="1:4" x14ac:dyDescent="0.2">
      <c r="A19" s="25" t="s">
        <v>94</v>
      </c>
      <c r="B19" s="25" t="s">
        <v>562</v>
      </c>
      <c r="C19" s="166" t="s">
        <v>561</v>
      </c>
      <c r="D19" s="166" t="s">
        <v>122</v>
      </c>
    </row>
    <row r="20" spans="1:4" x14ac:dyDescent="0.2">
      <c r="A20" s="161">
        <v>1230</v>
      </c>
      <c r="B20" s="162" t="s">
        <v>161</v>
      </c>
      <c r="C20" s="163">
        <f>SUM(C21:C27)</f>
        <v>525067.91</v>
      </c>
      <c r="D20" s="163">
        <f>SUM(D21:D27)</f>
        <v>525067.91</v>
      </c>
    </row>
    <row r="21" spans="1:4" x14ac:dyDescent="0.2">
      <c r="A21" s="138">
        <v>1231</v>
      </c>
      <c r="B21" s="139" t="s">
        <v>162</v>
      </c>
      <c r="C21" s="140">
        <v>0</v>
      </c>
      <c r="D21" s="140">
        <v>0</v>
      </c>
    </row>
    <row r="22" spans="1:4" x14ac:dyDescent="0.2">
      <c r="A22" s="138">
        <v>1232</v>
      </c>
      <c r="B22" s="139" t="s">
        <v>163</v>
      </c>
      <c r="C22" s="140">
        <v>0</v>
      </c>
      <c r="D22" s="140">
        <v>0</v>
      </c>
    </row>
    <row r="23" spans="1:4" x14ac:dyDescent="0.2">
      <c r="A23" s="138">
        <v>1233</v>
      </c>
      <c r="B23" s="139" t="s">
        <v>164</v>
      </c>
      <c r="C23" s="140">
        <v>0</v>
      </c>
      <c r="D23" s="140">
        <v>0</v>
      </c>
    </row>
    <row r="24" spans="1:4" x14ac:dyDescent="0.2">
      <c r="A24" s="138">
        <v>1234</v>
      </c>
      <c r="B24" s="139" t="s">
        <v>165</v>
      </c>
      <c r="C24" s="140">
        <v>0</v>
      </c>
      <c r="D24" s="140">
        <v>0</v>
      </c>
    </row>
    <row r="25" spans="1:4" x14ac:dyDescent="0.2">
      <c r="A25" s="138">
        <v>1235</v>
      </c>
      <c r="B25" s="139" t="s">
        <v>166</v>
      </c>
      <c r="C25" s="140">
        <v>0</v>
      </c>
      <c r="D25" s="140">
        <v>0</v>
      </c>
    </row>
    <row r="26" spans="1:4" x14ac:dyDescent="0.2">
      <c r="A26" s="138">
        <v>1236</v>
      </c>
      <c r="B26" s="139" t="s">
        <v>167</v>
      </c>
      <c r="C26" s="140">
        <v>525067.91</v>
      </c>
      <c r="D26" s="140">
        <v>525067.91</v>
      </c>
    </row>
    <row r="27" spans="1:4" x14ac:dyDescent="0.2">
      <c r="A27" s="138">
        <v>1239</v>
      </c>
      <c r="B27" s="139" t="s">
        <v>168</v>
      </c>
      <c r="C27" s="140">
        <v>0</v>
      </c>
      <c r="D27" s="140">
        <v>0</v>
      </c>
    </row>
    <row r="28" spans="1:4" x14ac:dyDescent="0.2">
      <c r="A28" s="159">
        <v>1240</v>
      </c>
      <c r="B28" s="160" t="s">
        <v>169</v>
      </c>
      <c r="C28" s="158">
        <f>SUM(C29:C36)</f>
        <v>276847</v>
      </c>
      <c r="D28" s="158">
        <f>SUM(D29:D36)</f>
        <v>276847</v>
      </c>
    </row>
    <row r="29" spans="1:4" x14ac:dyDescent="0.2">
      <c r="A29" s="138">
        <v>1241</v>
      </c>
      <c r="B29" s="139" t="s">
        <v>170</v>
      </c>
      <c r="C29" s="140">
        <v>19947</v>
      </c>
      <c r="D29" s="140">
        <v>19947</v>
      </c>
    </row>
    <row r="30" spans="1:4" x14ac:dyDescent="0.2">
      <c r="A30" s="138">
        <v>1242</v>
      </c>
      <c r="B30" s="139" t="s">
        <v>171</v>
      </c>
      <c r="C30" s="140">
        <v>0</v>
      </c>
      <c r="D30" s="140">
        <v>0</v>
      </c>
    </row>
    <row r="31" spans="1:4" x14ac:dyDescent="0.2">
      <c r="A31" s="138">
        <v>1243</v>
      </c>
      <c r="B31" s="139" t="s">
        <v>172</v>
      </c>
      <c r="C31" s="140">
        <v>0</v>
      </c>
      <c r="D31" s="140">
        <v>0</v>
      </c>
    </row>
    <row r="32" spans="1:4" x14ac:dyDescent="0.2">
      <c r="A32" s="138">
        <v>1244</v>
      </c>
      <c r="B32" s="139" t="s">
        <v>173</v>
      </c>
      <c r="C32" s="140">
        <v>256900</v>
      </c>
      <c r="D32" s="140">
        <v>256900</v>
      </c>
    </row>
    <row r="33" spans="1:5" x14ac:dyDescent="0.2">
      <c r="A33" s="138">
        <v>1245</v>
      </c>
      <c r="B33" s="139" t="s">
        <v>174</v>
      </c>
      <c r="C33" s="140">
        <v>0</v>
      </c>
      <c r="D33" s="140">
        <v>0</v>
      </c>
    </row>
    <row r="34" spans="1:5" x14ac:dyDescent="0.2">
      <c r="A34" s="138">
        <v>1246</v>
      </c>
      <c r="B34" s="139" t="s">
        <v>175</v>
      </c>
      <c r="C34" s="140">
        <v>0</v>
      </c>
      <c r="D34" s="140">
        <v>0</v>
      </c>
    </row>
    <row r="35" spans="1:5" x14ac:dyDescent="0.2">
      <c r="A35" s="138">
        <v>1247</v>
      </c>
      <c r="B35" s="139" t="s">
        <v>176</v>
      </c>
      <c r="C35" s="140">
        <v>0</v>
      </c>
      <c r="D35" s="140">
        <v>0</v>
      </c>
    </row>
    <row r="36" spans="1:5" x14ac:dyDescent="0.2">
      <c r="A36" s="138">
        <v>1248</v>
      </c>
      <c r="B36" s="139" t="s">
        <v>177</v>
      </c>
      <c r="C36" s="140">
        <v>0</v>
      </c>
      <c r="D36" s="140">
        <v>0</v>
      </c>
    </row>
    <row r="37" spans="1:5" x14ac:dyDescent="0.2">
      <c r="A37" s="159">
        <v>1250</v>
      </c>
      <c r="B37" s="160" t="s">
        <v>179</v>
      </c>
      <c r="C37" s="158">
        <f>SUM(C38:C42)</f>
        <v>0</v>
      </c>
      <c r="D37" s="158">
        <f>SUM(D38:D42)</f>
        <v>0</v>
      </c>
      <c r="E37" s="31"/>
    </row>
    <row r="38" spans="1:5" x14ac:dyDescent="0.2">
      <c r="A38" s="138">
        <v>1251</v>
      </c>
      <c r="B38" s="139" t="s">
        <v>180</v>
      </c>
      <c r="C38" s="140">
        <v>0</v>
      </c>
      <c r="D38" s="140">
        <v>0</v>
      </c>
    </row>
    <row r="39" spans="1:5" x14ac:dyDescent="0.2">
      <c r="A39" s="138">
        <v>1252</v>
      </c>
      <c r="B39" s="139" t="s">
        <v>181</v>
      </c>
      <c r="C39" s="140">
        <v>0</v>
      </c>
      <c r="D39" s="140">
        <v>0</v>
      </c>
    </row>
    <row r="40" spans="1:5" x14ac:dyDescent="0.2">
      <c r="A40" s="138">
        <v>1253</v>
      </c>
      <c r="B40" s="139" t="s">
        <v>182</v>
      </c>
      <c r="C40" s="140">
        <v>0</v>
      </c>
      <c r="D40" s="140">
        <v>0</v>
      </c>
    </row>
    <row r="41" spans="1:5" x14ac:dyDescent="0.2">
      <c r="A41" s="138">
        <v>1254</v>
      </c>
      <c r="B41" s="139" t="s">
        <v>183</v>
      </c>
      <c r="C41" s="140">
        <v>0</v>
      </c>
      <c r="D41" s="140">
        <v>0</v>
      </c>
    </row>
    <row r="42" spans="1:5" x14ac:dyDescent="0.2">
      <c r="A42" s="138">
        <v>1259</v>
      </c>
      <c r="B42" s="139" t="s">
        <v>184</v>
      </c>
      <c r="C42" s="140">
        <v>0</v>
      </c>
      <c r="D42" s="140">
        <v>0</v>
      </c>
    </row>
    <row r="43" spans="1:5" x14ac:dyDescent="0.2">
      <c r="A43" s="139"/>
      <c r="B43" s="164" t="s">
        <v>541</v>
      </c>
      <c r="C43" s="158">
        <f>C20+C28+C37</f>
        <v>801914.91</v>
      </c>
      <c r="D43" s="158">
        <f>D20+D28+D37</f>
        <v>801914.91</v>
      </c>
      <c r="E43" s="31"/>
    </row>
    <row r="44" spans="1:5" x14ac:dyDescent="0.2">
      <c r="E44" s="31"/>
    </row>
    <row r="45" spans="1:5" x14ac:dyDescent="0.2">
      <c r="A45" s="24" t="s">
        <v>627</v>
      </c>
      <c r="B45" s="24"/>
      <c r="C45" s="24"/>
      <c r="D45" s="24"/>
      <c r="E45" s="31"/>
    </row>
    <row r="46" spans="1:5" x14ac:dyDescent="0.2">
      <c r="A46" s="25" t="s">
        <v>94</v>
      </c>
      <c r="B46" s="25" t="s">
        <v>562</v>
      </c>
      <c r="C46" s="141">
        <v>2022</v>
      </c>
      <c r="D46" s="141">
        <v>2021</v>
      </c>
      <c r="E46" s="31"/>
    </row>
    <row r="47" spans="1:5" x14ac:dyDescent="0.2">
      <c r="A47" s="142">
        <v>3210</v>
      </c>
      <c r="B47" s="143" t="s">
        <v>542</v>
      </c>
      <c r="C47" s="167">
        <v>3639848.8</v>
      </c>
      <c r="D47" s="144">
        <v>735436.68</v>
      </c>
      <c r="E47" s="31"/>
    </row>
    <row r="48" spans="1:5" x14ac:dyDescent="0.2">
      <c r="A48" s="145"/>
      <c r="B48" s="146" t="s">
        <v>530</v>
      </c>
      <c r="C48" s="147">
        <f>C49+C61+C93+C96</f>
        <v>839898.82</v>
      </c>
      <c r="D48" s="147">
        <f>D49+D61+D93+D96</f>
        <v>1788142.33</v>
      </c>
      <c r="E48" s="31"/>
    </row>
    <row r="49" spans="1:5" x14ac:dyDescent="0.2">
      <c r="A49" s="148">
        <v>5400</v>
      </c>
      <c r="B49" s="149" t="s">
        <v>357</v>
      </c>
      <c r="C49" s="147">
        <f>C50+C52+C54+C56+C58</f>
        <v>0</v>
      </c>
      <c r="D49" s="147">
        <f>D50+D52+D54+D56+D58</f>
        <v>0</v>
      </c>
      <c r="E49" s="31"/>
    </row>
    <row r="50" spans="1:5" x14ac:dyDescent="0.2">
      <c r="A50" s="145">
        <v>5410</v>
      </c>
      <c r="B50" s="150" t="s">
        <v>531</v>
      </c>
      <c r="C50" s="151">
        <f>C51</f>
        <v>0</v>
      </c>
      <c r="D50" s="151">
        <f>D51</f>
        <v>0</v>
      </c>
    </row>
    <row r="51" spans="1:5" x14ac:dyDescent="0.2">
      <c r="A51" s="145">
        <v>5411</v>
      </c>
      <c r="B51" s="150" t="s">
        <v>359</v>
      </c>
      <c r="C51" s="151">
        <v>0</v>
      </c>
      <c r="D51" s="151">
        <v>0</v>
      </c>
    </row>
    <row r="52" spans="1:5" x14ac:dyDescent="0.2">
      <c r="A52" s="145">
        <v>5420</v>
      </c>
      <c r="B52" s="150" t="s">
        <v>532</v>
      </c>
      <c r="C52" s="151">
        <f>C53</f>
        <v>0</v>
      </c>
      <c r="D52" s="151">
        <f>D53</f>
        <v>0</v>
      </c>
    </row>
    <row r="53" spans="1:5" x14ac:dyDescent="0.2">
      <c r="A53" s="145">
        <v>5421</v>
      </c>
      <c r="B53" s="150" t="s">
        <v>362</v>
      </c>
      <c r="C53" s="151">
        <v>0</v>
      </c>
      <c r="D53" s="151">
        <v>0</v>
      </c>
    </row>
    <row r="54" spans="1:5" x14ac:dyDescent="0.2">
      <c r="A54" s="145">
        <v>5430</v>
      </c>
      <c r="B54" s="150" t="s">
        <v>533</v>
      </c>
      <c r="C54" s="151">
        <f>C55</f>
        <v>0</v>
      </c>
      <c r="D54" s="151">
        <f>D55</f>
        <v>0</v>
      </c>
    </row>
    <row r="55" spans="1:5" x14ac:dyDescent="0.2">
      <c r="A55" s="145">
        <v>5431</v>
      </c>
      <c r="B55" s="150" t="s">
        <v>365</v>
      </c>
      <c r="C55" s="151">
        <v>0</v>
      </c>
      <c r="D55" s="151">
        <v>0</v>
      </c>
    </row>
    <row r="56" spans="1:5" x14ac:dyDescent="0.2">
      <c r="A56" s="145">
        <v>5440</v>
      </c>
      <c r="B56" s="150" t="s">
        <v>534</v>
      </c>
      <c r="C56" s="151">
        <f>C57</f>
        <v>0</v>
      </c>
      <c r="D56" s="151">
        <f>D57</f>
        <v>0</v>
      </c>
    </row>
    <row r="57" spans="1:5" x14ac:dyDescent="0.2">
      <c r="A57" s="145">
        <v>5441</v>
      </c>
      <c r="B57" s="150" t="s">
        <v>534</v>
      </c>
      <c r="C57" s="151">
        <v>0</v>
      </c>
      <c r="D57" s="151">
        <v>0</v>
      </c>
    </row>
    <row r="58" spans="1:5" x14ac:dyDescent="0.2">
      <c r="A58" s="145">
        <v>5450</v>
      </c>
      <c r="B58" s="150" t="s">
        <v>535</v>
      </c>
      <c r="C58" s="151">
        <f>SUM(C59:C60)</f>
        <v>0</v>
      </c>
      <c r="D58" s="151">
        <f>SUM(D59:D60)</f>
        <v>0</v>
      </c>
    </row>
    <row r="59" spans="1:5" x14ac:dyDescent="0.2">
      <c r="A59" s="145">
        <v>5451</v>
      </c>
      <c r="B59" s="150" t="s">
        <v>369</v>
      </c>
      <c r="C59" s="151">
        <v>0</v>
      </c>
      <c r="D59" s="151">
        <v>0</v>
      </c>
    </row>
    <row r="60" spans="1:5" x14ac:dyDescent="0.2">
      <c r="A60" s="145">
        <v>5452</v>
      </c>
      <c r="B60" s="150" t="s">
        <v>370</v>
      </c>
      <c r="C60" s="151">
        <v>0</v>
      </c>
      <c r="D60" s="151">
        <v>0</v>
      </c>
    </row>
    <row r="61" spans="1:5" x14ac:dyDescent="0.2">
      <c r="A61" s="148">
        <v>5500</v>
      </c>
      <c r="B61" s="149" t="s">
        <v>371</v>
      </c>
      <c r="C61" s="147">
        <f>C62+C71+C74+C80+C82+C84</f>
        <v>18003.09</v>
      </c>
      <c r="D61" s="147">
        <f>D62+D71+D74+D80+D82+D84</f>
        <v>701072.34000000008</v>
      </c>
    </row>
    <row r="62" spans="1:5" x14ac:dyDescent="0.2">
      <c r="A62" s="145">
        <v>5510</v>
      </c>
      <c r="B62" s="150" t="s">
        <v>372</v>
      </c>
      <c r="C62" s="151">
        <f>SUM(C63:C70)</f>
        <v>18003.09</v>
      </c>
      <c r="D62" s="151">
        <f>SUM(D63:D70)</f>
        <v>701072.34000000008</v>
      </c>
    </row>
    <row r="63" spans="1:5" x14ac:dyDescent="0.2">
      <c r="A63" s="145">
        <v>5511</v>
      </c>
      <c r="B63" s="150" t="s">
        <v>373</v>
      </c>
      <c r="C63" s="151">
        <v>0</v>
      </c>
      <c r="D63" s="151">
        <v>0</v>
      </c>
    </row>
    <row r="64" spans="1:5" x14ac:dyDescent="0.2">
      <c r="A64" s="145">
        <v>5512</v>
      </c>
      <c r="B64" s="150" t="s">
        <v>374</v>
      </c>
      <c r="C64" s="151">
        <v>0</v>
      </c>
      <c r="D64" s="151">
        <v>0</v>
      </c>
    </row>
    <row r="65" spans="1:4" x14ac:dyDescent="0.2">
      <c r="A65" s="145">
        <v>5513</v>
      </c>
      <c r="B65" s="150" t="s">
        <v>375</v>
      </c>
      <c r="C65" s="151">
        <v>0</v>
      </c>
      <c r="D65" s="151">
        <v>199622.93</v>
      </c>
    </row>
    <row r="66" spans="1:4" x14ac:dyDescent="0.2">
      <c r="A66" s="145">
        <v>5514</v>
      </c>
      <c r="B66" s="150" t="s">
        <v>376</v>
      </c>
      <c r="C66" s="151">
        <v>0</v>
      </c>
      <c r="D66" s="151">
        <v>0</v>
      </c>
    </row>
    <row r="67" spans="1:4" x14ac:dyDescent="0.2">
      <c r="A67" s="145">
        <v>5515</v>
      </c>
      <c r="B67" s="150" t="s">
        <v>377</v>
      </c>
      <c r="C67" s="151">
        <v>0</v>
      </c>
      <c r="D67" s="151">
        <v>314519.57</v>
      </c>
    </row>
    <row r="68" spans="1:4" x14ac:dyDescent="0.2">
      <c r="A68" s="145">
        <v>5516</v>
      </c>
      <c r="B68" s="150" t="s">
        <v>378</v>
      </c>
      <c r="C68" s="151">
        <v>0</v>
      </c>
      <c r="D68" s="151">
        <v>0</v>
      </c>
    </row>
    <row r="69" spans="1:4" x14ac:dyDescent="0.2">
      <c r="A69" s="145">
        <v>5517</v>
      </c>
      <c r="B69" s="150" t="s">
        <v>379</v>
      </c>
      <c r="C69" s="151">
        <v>0</v>
      </c>
      <c r="D69" s="151">
        <v>1122.02</v>
      </c>
    </row>
    <row r="70" spans="1:4" x14ac:dyDescent="0.2">
      <c r="A70" s="145">
        <v>5518</v>
      </c>
      <c r="B70" s="150" t="s">
        <v>45</v>
      </c>
      <c r="C70" s="152">
        <v>18003.09</v>
      </c>
      <c r="D70" s="151">
        <v>185807.82</v>
      </c>
    </row>
    <row r="71" spans="1:4" x14ac:dyDescent="0.2">
      <c r="A71" s="145">
        <v>5520</v>
      </c>
      <c r="B71" s="150" t="s">
        <v>44</v>
      </c>
      <c r="C71" s="151">
        <f>SUM(C72:C73)</f>
        <v>0</v>
      </c>
      <c r="D71" s="151">
        <f>SUM(D72:D73)</f>
        <v>0</v>
      </c>
    </row>
    <row r="72" spans="1:4" x14ac:dyDescent="0.2">
      <c r="A72" s="145">
        <v>5521</v>
      </c>
      <c r="B72" s="150" t="s">
        <v>380</v>
      </c>
      <c r="C72" s="151">
        <v>0</v>
      </c>
      <c r="D72" s="151">
        <v>0</v>
      </c>
    </row>
    <row r="73" spans="1:4" x14ac:dyDescent="0.2">
      <c r="A73" s="145">
        <v>5522</v>
      </c>
      <c r="B73" s="150" t="s">
        <v>381</v>
      </c>
      <c r="C73" s="151">
        <v>0</v>
      </c>
      <c r="D73" s="151">
        <v>0</v>
      </c>
    </row>
    <row r="74" spans="1:4" x14ac:dyDescent="0.2">
      <c r="A74" s="145">
        <v>5530</v>
      </c>
      <c r="B74" s="150" t="s">
        <v>382</v>
      </c>
      <c r="C74" s="151">
        <f>SUM(C75:C79)</f>
        <v>0</v>
      </c>
      <c r="D74" s="151">
        <f>SUM(D75:D79)</f>
        <v>0</v>
      </c>
    </row>
    <row r="75" spans="1:4" x14ac:dyDescent="0.2">
      <c r="A75" s="145">
        <v>5531</v>
      </c>
      <c r="B75" s="150" t="s">
        <v>383</v>
      </c>
      <c r="C75" s="151">
        <v>0</v>
      </c>
      <c r="D75" s="151">
        <v>0</v>
      </c>
    </row>
    <row r="76" spans="1:4" x14ac:dyDescent="0.2">
      <c r="A76" s="145">
        <v>5532</v>
      </c>
      <c r="B76" s="150" t="s">
        <v>384</v>
      </c>
      <c r="C76" s="151">
        <v>0</v>
      </c>
      <c r="D76" s="151">
        <v>0</v>
      </c>
    </row>
    <row r="77" spans="1:4" x14ac:dyDescent="0.2">
      <c r="A77" s="145">
        <v>5533</v>
      </c>
      <c r="B77" s="150" t="s">
        <v>385</v>
      </c>
      <c r="C77" s="151">
        <v>0</v>
      </c>
      <c r="D77" s="151">
        <v>0</v>
      </c>
    </row>
    <row r="78" spans="1:4" x14ac:dyDescent="0.2">
      <c r="A78" s="145">
        <v>5534</v>
      </c>
      <c r="B78" s="150" t="s">
        <v>386</v>
      </c>
      <c r="C78" s="151">
        <v>0</v>
      </c>
      <c r="D78" s="151">
        <v>0</v>
      </c>
    </row>
    <row r="79" spans="1:4" x14ac:dyDescent="0.2">
      <c r="A79" s="145">
        <v>5535</v>
      </c>
      <c r="B79" s="150" t="s">
        <v>387</v>
      </c>
      <c r="C79" s="151">
        <v>0</v>
      </c>
      <c r="D79" s="151">
        <v>0</v>
      </c>
    </row>
    <row r="80" spans="1:4" x14ac:dyDescent="0.2">
      <c r="A80" s="145">
        <v>5540</v>
      </c>
      <c r="B80" s="150" t="s">
        <v>388</v>
      </c>
      <c r="C80" s="151">
        <f>SUM(C81)</f>
        <v>0</v>
      </c>
      <c r="D80" s="151">
        <f>SUM(D81)</f>
        <v>0</v>
      </c>
    </row>
    <row r="81" spans="1:4" x14ac:dyDescent="0.2">
      <c r="A81" s="145">
        <v>5541</v>
      </c>
      <c r="B81" s="150" t="s">
        <v>388</v>
      </c>
      <c r="C81" s="151">
        <v>0</v>
      </c>
      <c r="D81" s="151">
        <v>0</v>
      </c>
    </row>
    <row r="82" spans="1:4" x14ac:dyDescent="0.2">
      <c r="A82" s="145">
        <v>5550</v>
      </c>
      <c r="B82" s="150" t="s">
        <v>389</v>
      </c>
      <c r="C82" s="151">
        <f>SUM(C83)</f>
        <v>0</v>
      </c>
      <c r="D82" s="151">
        <f>SUM(D83)</f>
        <v>0</v>
      </c>
    </row>
    <row r="83" spans="1:4" x14ac:dyDescent="0.2">
      <c r="A83" s="145">
        <v>5551</v>
      </c>
      <c r="B83" s="150" t="s">
        <v>389</v>
      </c>
      <c r="C83" s="151">
        <v>0</v>
      </c>
      <c r="D83" s="151">
        <v>0</v>
      </c>
    </row>
    <row r="84" spans="1:4" x14ac:dyDescent="0.2">
      <c r="A84" s="145">
        <v>5590</v>
      </c>
      <c r="B84" s="150" t="s">
        <v>390</v>
      </c>
      <c r="C84" s="151">
        <f>SUM(C85:C92)</f>
        <v>0</v>
      </c>
      <c r="D84" s="151">
        <f>SUM(D85:D92)</f>
        <v>0</v>
      </c>
    </row>
    <row r="85" spans="1:4" x14ac:dyDescent="0.2">
      <c r="A85" s="145">
        <v>5591</v>
      </c>
      <c r="B85" s="150" t="s">
        <v>391</v>
      </c>
      <c r="C85" s="151">
        <v>0</v>
      </c>
      <c r="D85" s="151">
        <v>0</v>
      </c>
    </row>
    <row r="86" spans="1:4" x14ac:dyDescent="0.2">
      <c r="A86" s="145">
        <v>5592</v>
      </c>
      <c r="B86" s="150" t="s">
        <v>392</v>
      </c>
      <c r="C86" s="151">
        <v>0</v>
      </c>
      <c r="D86" s="151">
        <v>0</v>
      </c>
    </row>
    <row r="87" spans="1:4" x14ac:dyDescent="0.2">
      <c r="A87" s="145">
        <v>5593</v>
      </c>
      <c r="B87" s="150" t="s">
        <v>393</v>
      </c>
      <c r="C87" s="151">
        <v>0</v>
      </c>
      <c r="D87" s="151">
        <v>0</v>
      </c>
    </row>
    <row r="88" spans="1:4" x14ac:dyDescent="0.2">
      <c r="A88" s="145">
        <v>5594</v>
      </c>
      <c r="B88" s="150" t="s">
        <v>394</v>
      </c>
      <c r="C88" s="151">
        <v>0</v>
      </c>
      <c r="D88" s="151">
        <v>0</v>
      </c>
    </row>
    <row r="89" spans="1:4" x14ac:dyDescent="0.2">
      <c r="A89" s="145">
        <v>5595</v>
      </c>
      <c r="B89" s="150" t="s">
        <v>395</v>
      </c>
      <c r="C89" s="151">
        <v>0</v>
      </c>
      <c r="D89" s="151">
        <v>0</v>
      </c>
    </row>
    <row r="90" spans="1:4" x14ac:dyDescent="0.2">
      <c r="A90" s="145">
        <v>5596</v>
      </c>
      <c r="B90" s="150" t="s">
        <v>288</v>
      </c>
      <c r="C90" s="151">
        <v>0</v>
      </c>
      <c r="D90" s="151">
        <v>0</v>
      </c>
    </row>
    <row r="91" spans="1:4" x14ac:dyDescent="0.2">
      <c r="A91" s="145">
        <v>5597</v>
      </c>
      <c r="B91" s="150" t="s">
        <v>396</v>
      </c>
      <c r="C91" s="151">
        <v>0</v>
      </c>
      <c r="D91" s="151">
        <v>0</v>
      </c>
    </row>
    <row r="92" spans="1:4" x14ac:dyDescent="0.2">
      <c r="A92" s="145">
        <v>5599</v>
      </c>
      <c r="B92" s="150" t="s">
        <v>397</v>
      </c>
      <c r="C92" s="151">
        <v>0</v>
      </c>
      <c r="D92" s="151">
        <v>0</v>
      </c>
    </row>
    <row r="93" spans="1:4" x14ac:dyDescent="0.2">
      <c r="A93" s="148">
        <v>5600</v>
      </c>
      <c r="B93" s="149" t="s">
        <v>43</v>
      </c>
      <c r="C93" s="147">
        <f>C94</f>
        <v>0</v>
      </c>
      <c r="D93" s="147">
        <f>D94</f>
        <v>0</v>
      </c>
    </row>
    <row r="94" spans="1:4" x14ac:dyDescent="0.2">
      <c r="A94" s="145">
        <v>5610</v>
      </c>
      <c r="B94" s="150" t="s">
        <v>398</v>
      </c>
      <c r="C94" s="151">
        <f>C95</f>
        <v>0</v>
      </c>
      <c r="D94" s="151">
        <f>D95</f>
        <v>0</v>
      </c>
    </row>
    <row r="95" spans="1:4" x14ac:dyDescent="0.2">
      <c r="A95" s="145">
        <v>5611</v>
      </c>
      <c r="B95" s="150" t="s">
        <v>399</v>
      </c>
      <c r="C95" s="151">
        <v>0</v>
      </c>
      <c r="D95" s="151">
        <v>0</v>
      </c>
    </row>
    <row r="96" spans="1:4" x14ac:dyDescent="0.2">
      <c r="A96" s="148">
        <v>2110</v>
      </c>
      <c r="B96" s="149" t="s">
        <v>543</v>
      </c>
      <c r="C96" s="147">
        <f>SUM(C97:C101)</f>
        <v>821895.73</v>
      </c>
      <c r="D96" s="147">
        <f>SUM(D97:D101)</f>
        <v>1087069.99</v>
      </c>
    </row>
    <row r="97" spans="1:4" x14ac:dyDescent="0.2">
      <c r="A97" s="145">
        <v>2111</v>
      </c>
      <c r="B97" s="150" t="s">
        <v>544</v>
      </c>
      <c r="C97" s="151">
        <v>818695.73</v>
      </c>
      <c r="D97" s="151">
        <v>1013970.73</v>
      </c>
    </row>
    <row r="98" spans="1:4" x14ac:dyDescent="0.2">
      <c r="A98" s="145">
        <v>2112</v>
      </c>
      <c r="B98" s="150" t="s">
        <v>545</v>
      </c>
      <c r="C98" s="151">
        <v>0</v>
      </c>
      <c r="D98" s="151">
        <v>12631.17</v>
      </c>
    </row>
    <row r="99" spans="1:4" x14ac:dyDescent="0.2">
      <c r="A99" s="145">
        <v>2112</v>
      </c>
      <c r="B99" s="150" t="s">
        <v>546</v>
      </c>
      <c r="C99" s="151">
        <v>0</v>
      </c>
      <c r="D99" s="151">
        <v>60468.09</v>
      </c>
    </row>
    <row r="100" spans="1:4" x14ac:dyDescent="0.2">
      <c r="A100" s="145">
        <v>2115</v>
      </c>
      <c r="B100" s="150" t="s">
        <v>547</v>
      </c>
      <c r="C100" s="151">
        <v>3200</v>
      </c>
      <c r="D100" s="151">
        <v>0</v>
      </c>
    </row>
    <row r="101" spans="1:4" x14ac:dyDescent="0.2">
      <c r="A101" s="145">
        <v>2114</v>
      </c>
      <c r="B101" s="150" t="s">
        <v>548</v>
      </c>
      <c r="C101" s="151">
        <v>0</v>
      </c>
      <c r="D101" s="151">
        <v>0</v>
      </c>
    </row>
    <row r="102" spans="1:4" x14ac:dyDescent="0.2">
      <c r="A102" s="145"/>
      <c r="B102" s="146" t="s">
        <v>549</v>
      </c>
      <c r="C102" s="147">
        <f>+C125+C103</f>
        <v>157944</v>
      </c>
      <c r="D102" s="147">
        <f>+D125+D103</f>
        <v>341874.98</v>
      </c>
    </row>
    <row r="103" spans="1:4" x14ac:dyDescent="0.2">
      <c r="A103" s="148">
        <v>4300</v>
      </c>
      <c r="B103" s="153" t="s">
        <v>274</v>
      </c>
      <c r="C103" s="147">
        <f>C104+C107+C113+C115+C117</f>
        <v>157944</v>
      </c>
      <c r="D103" s="147">
        <f>D104+D107+D113+D115+D117</f>
        <v>341874.98</v>
      </c>
    </row>
    <row r="104" spans="1:4" x14ac:dyDescent="0.2">
      <c r="A104" s="148">
        <v>4310</v>
      </c>
      <c r="B104" s="153" t="s">
        <v>275</v>
      </c>
      <c r="C104" s="147">
        <f>C105+C106</f>
        <v>0</v>
      </c>
      <c r="D104" s="147">
        <f>D105+D106</f>
        <v>0</v>
      </c>
    </row>
    <row r="105" spans="1:4" x14ac:dyDescent="0.2">
      <c r="A105" s="145">
        <v>4311</v>
      </c>
      <c r="B105" s="154" t="s">
        <v>446</v>
      </c>
      <c r="C105" s="151">
        <v>0</v>
      </c>
      <c r="D105" s="151">
        <v>0</v>
      </c>
    </row>
    <row r="106" spans="1:4" x14ac:dyDescent="0.2">
      <c r="A106" s="145">
        <v>4319</v>
      </c>
      <c r="B106" s="154" t="s">
        <v>276</v>
      </c>
      <c r="C106" s="151">
        <v>0</v>
      </c>
      <c r="D106" s="151">
        <v>0</v>
      </c>
    </row>
    <row r="107" spans="1:4" x14ac:dyDescent="0.2">
      <c r="A107" s="148">
        <v>4320</v>
      </c>
      <c r="B107" s="153" t="s">
        <v>277</v>
      </c>
      <c r="C107" s="147">
        <f>SUM(C108:C112)</f>
        <v>0</v>
      </c>
      <c r="D107" s="147">
        <f>SUM(D108:D112)</f>
        <v>0</v>
      </c>
    </row>
    <row r="108" spans="1:4" x14ac:dyDescent="0.2">
      <c r="A108" s="145">
        <v>4321</v>
      </c>
      <c r="B108" s="154" t="s">
        <v>278</v>
      </c>
      <c r="C108" s="151">
        <v>0</v>
      </c>
      <c r="D108" s="151">
        <v>0</v>
      </c>
    </row>
    <row r="109" spans="1:4" x14ac:dyDescent="0.2">
      <c r="A109" s="145">
        <v>4322</v>
      </c>
      <c r="B109" s="154" t="s">
        <v>279</v>
      </c>
      <c r="C109" s="151">
        <v>0</v>
      </c>
      <c r="D109" s="151">
        <v>0</v>
      </c>
    </row>
    <row r="110" spans="1:4" x14ac:dyDescent="0.2">
      <c r="A110" s="145">
        <v>4323</v>
      </c>
      <c r="B110" s="154" t="s">
        <v>280</v>
      </c>
      <c r="C110" s="151">
        <v>0</v>
      </c>
      <c r="D110" s="151">
        <v>0</v>
      </c>
    </row>
    <row r="111" spans="1:4" x14ac:dyDescent="0.2">
      <c r="A111" s="145">
        <v>4324</v>
      </c>
      <c r="B111" s="154" t="s">
        <v>281</v>
      </c>
      <c r="C111" s="151">
        <v>0</v>
      </c>
      <c r="D111" s="151">
        <v>0</v>
      </c>
    </row>
    <row r="112" spans="1:4" x14ac:dyDescent="0.2">
      <c r="A112" s="145">
        <v>4325</v>
      </c>
      <c r="B112" s="154" t="s">
        <v>282</v>
      </c>
      <c r="C112" s="151">
        <v>0</v>
      </c>
      <c r="D112" s="151">
        <v>0</v>
      </c>
    </row>
    <row r="113" spans="1:4" x14ac:dyDescent="0.2">
      <c r="A113" s="148">
        <v>4330</v>
      </c>
      <c r="B113" s="153" t="s">
        <v>283</v>
      </c>
      <c r="C113" s="147">
        <f>C114</f>
        <v>0</v>
      </c>
      <c r="D113" s="147">
        <f>D114</f>
        <v>0</v>
      </c>
    </row>
    <row r="114" spans="1:4" x14ac:dyDescent="0.2">
      <c r="A114" s="145">
        <v>4331</v>
      </c>
      <c r="B114" s="154" t="s">
        <v>283</v>
      </c>
      <c r="C114" s="151">
        <v>0</v>
      </c>
      <c r="D114" s="151">
        <v>0</v>
      </c>
    </row>
    <row r="115" spans="1:4" x14ac:dyDescent="0.2">
      <c r="A115" s="148">
        <v>4340</v>
      </c>
      <c r="B115" s="153" t="s">
        <v>284</v>
      </c>
      <c r="C115" s="147">
        <f>C116</f>
        <v>0</v>
      </c>
      <c r="D115" s="147">
        <f>D116</f>
        <v>0</v>
      </c>
    </row>
    <row r="116" spans="1:4" x14ac:dyDescent="0.2">
      <c r="A116" s="145">
        <v>4341</v>
      </c>
      <c r="B116" s="154" t="s">
        <v>284</v>
      </c>
      <c r="C116" s="151">
        <v>0</v>
      </c>
      <c r="D116" s="151">
        <v>0</v>
      </c>
    </row>
    <row r="117" spans="1:4" x14ac:dyDescent="0.2">
      <c r="A117" s="148">
        <v>4390</v>
      </c>
      <c r="B117" s="153" t="s">
        <v>285</v>
      </c>
      <c r="C117" s="147">
        <f>SUM(C118:C124)</f>
        <v>157944</v>
      </c>
      <c r="D117" s="147">
        <f>SUM(D118:D124)</f>
        <v>341874.98</v>
      </c>
    </row>
    <row r="118" spans="1:4" x14ac:dyDescent="0.2">
      <c r="A118" s="145">
        <v>4392</v>
      </c>
      <c r="B118" s="154" t="s">
        <v>286</v>
      </c>
      <c r="C118" s="151">
        <v>0</v>
      </c>
      <c r="D118" s="151">
        <v>0</v>
      </c>
    </row>
    <row r="119" spans="1:4" x14ac:dyDescent="0.2">
      <c r="A119" s="145">
        <v>4393</v>
      </c>
      <c r="B119" s="154" t="s">
        <v>447</v>
      </c>
      <c r="C119" s="151">
        <v>0</v>
      </c>
      <c r="D119" s="151">
        <v>0</v>
      </c>
    </row>
    <row r="120" spans="1:4" x14ac:dyDescent="0.2">
      <c r="A120" s="145">
        <v>4394</v>
      </c>
      <c r="B120" s="154" t="s">
        <v>287</v>
      </c>
      <c r="C120" s="151">
        <v>0</v>
      </c>
      <c r="D120" s="151">
        <v>0</v>
      </c>
    </row>
    <row r="121" spans="1:4" x14ac:dyDescent="0.2">
      <c r="A121" s="145">
        <v>4395</v>
      </c>
      <c r="B121" s="154" t="s">
        <v>288</v>
      </c>
      <c r="C121" s="151">
        <v>0</v>
      </c>
      <c r="D121" s="151">
        <v>0</v>
      </c>
    </row>
    <row r="122" spans="1:4" x14ac:dyDescent="0.2">
      <c r="A122" s="145">
        <v>4396</v>
      </c>
      <c r="B122" s="154" t="s">
        <v>289</v>
      </c>
      <c r="C122" s="151">
        <v>0</v>
      </c>
      <c r="D122" s="151">
        <v>0</v>
      </c>
    </row>
    <row r="123" spans="1:4" x14ac:dyDescent="0.2">
      <c r="A123" s="145">
        <v>4397</v>
      </c>
      <c r="B123" s="154" t="s">
        <v>448</v>
      </c>
      <c r="C123" s="151">
        <v>0</v>
      </c>
      <c r="D123" s="151">
        <v>0</v>
      </c>
    </row>
    <row r="124" spans="1:4" x14ac:dyDescent="0.2">
      <c r="A124" s="145">
        <v>4399</v>
      </c>
      <c r="B124" s="154" t="s">
        <v>285</v>
      </c>
      <c r="C124" s="151">
        <v>157944</v>
      </c>
      <c r="D124" s="151">
        <v>341874.98</v>
      </c>
    </row>
    <row r="125" spans="1:4" x14ac:dyDescent="0.2">
      <c r="A125" s="148">
        <v>1120</v>
      </c>
      <c r="B125" s="149" t="s">
        <v>550</v>
      </c>
      <c r="C125" s="147">
        <f>SUM(C126:C134)</f>
        <v>0</v>
      </c>
      <c r="D125" s="147">
        <f>SUM(D126:D134)</f>
        <v>0</v>
      </c>
    </row>
    <row r="126" spans="1:4" x14ac:dyDescent="0.2">
      <c r="A126" s="145">
        <v>1124</v>
      </c>
      <c r="B126" s="150" t="s">
        <v>551</v>
      </c>
      <c r="C126" s="155">
        <v>0</v>
      </c>
      <c r="D126" s="151">
        <v>0</v>
      </c>
    </row>
    <row r="127" spans="1:4" x14ac:dyDescent="0.2">
      <c r="A127" s="145">
        <v>1124</v>
      </c>
      <c r="B127" s="150" t="s">
        <v>552</v>
      </c>
      <c r="C127" s="155">
        <v>0</v>
      </c>
      <c r="D127" s="151">
        <v>0</v>
      </c>
    </row>
    <row r="128" spans="1:4" x14ac:dyDescent="0.2">
      <c r="A128" s="145">
        <v>1124</v>
      </c>
      <c r="B128" s="150" t="s">
        <v>553</v>
      </c>
      <c r="C128" s="155">
        <v>0</v>
      </c>
      <c r="D128" s="151">
        <v>0</v>
      </c>
    </row>
    <row r="129" spans="1:4" x14ac:dyDescent="0.2">
      <c r="A129" s="145">
        <v>1124</v>
      </c>
      <c r="B129" s="150" t="s">
        <v>554</v>
      </c>
      <c r="C129" s="155">
        <v>0</v>
      </c>
      <c r="D129" s="151">
        <v>0</v>
      </c>
    </row>
    <row r="130" spans="1:4" x14ac:dyDescent="0.2">
      <c r="A130" s="145">
        <v>1124</v>
      </c>
      <c r="B130" s="150" t="s">
        <v>555</v>
      </c>
      <c r="C130" s="151">
        <v>0</v>
      </c>
      <c r="D130" s="151">
        <v>0</v>
      </c>
    </row>
    <row r="131" spans="1:4" x14ac:dyDescent="0.2">
      <c r="A131" s="145">
        <v>1124</v>
      </c>
      <c r="B131" s="150" t="s">
        <v>556</v>
      </c>
      <c r="C131" s="151">
        <v>0</v>
      </c>
      <c r="D131" s="151">
        <v>0</v>
      </c>
    </row>
    <row r="132" spans="1:4" x14ac:dyDescent="0.2">
      <c r="A132" s="138">
        <v>1122</v>
      </c>
      <c r="B132" s="150" t="s">
        <v>557</v>
      </c>
      <c r="C132" s="140">
        <v>0</v>
      </c>
      <c r="D132" s="140">
        <v>0</v>
      </c>
    </row>
    <row r="133" spans="1:4" x14ac:dyDescent="0.2">
      <c r="A133" s="138">
        <v>1122</v>
      </c>
      <c r="B133" s="150" t="s">
        <v>558</v>
      </c>
      <c r="C133" s="156">
        <v>0</v>
      </c>
      <c r="D133" s="140">
        <v>0</v>
      </c>
    </row>
    <row r="134" spans="1:4" x14ac:dyDescent="0.2">
      <c r="A134" s="138">
        <v>1122</v>
      </c>
      <c r="B134" s="150" t="s">
        <v>559</v>
      </c>
      <c r="C134" s="140">
        <v>0</v>
      </c>
      <c r="D134" s="140">
        <v>0</v>
      </c>
    </row>
    <row r="135" spans="1:4" x14ac:dyDescent="0.2">
      <c r="A135" s="138"/>
      <c r="B135" s="157" t="s">
        <v>560</v>
      </c>
      <c r="C135" s="158">
        <f>C47+C48-C102</f>
        <v>4321803.62</v>
      </c>
      <c r="D135" s="158">
        <f>D47+D48-D102</f>
        <v>2181704.0300000003</v>
      </c>
    </row>
    <row r="137" spans="1:4" x14ac:dyDescent="0.2">
      <c r="A137" s="14" t="s">
        <v>538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59:D60 D50:D57 C46" xr:uid="{00000000-0002-0000-0400-000000000000}"/>
    <dataValidation allowBlank="1" showInputMessage="1" showErrorMessage="1" prompt="Saldo al 31 de diciembre del año anterior que se presenta" sqref="D7 D46" xr:uid="{00000000-0002-0000-0400-000001000000}"/>
    <dataValidation allowBlank="1" showInputMessage="1" showErrorMessage="1" prompt="Importe del trimestre anterior" sqref="D49 D58 C49:C60" xr:uid="{00000000-0002-0000-0400-000002000000}"/>
  </dataValidations>
  <pageMargins left="0.70866141732283472" right="0.70866141732283472" top="0.74803149606299213" bottom="0.74803149606299213" header="0.31496062992125984" footer="0.31496062992125984"/>
  <pageSetup scale="98" fitToHeight="0" orientation="landscape" r:id="rId1"/>
  <headerFooter>
    <oddFooter xml:space="preserve">&amp;RPágina &amp;P de 4 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C22"/>
  <sheetViews>
    <sheetView showGridLines="0" workbookViewId="0">
      <selection activeCell="A38" sqref="A1:C38"/>
    </sheetView>
  </sheetViews>
  <sheetFormatPr baseColWidth="10" defaultColWidth="11.42578125" defaultRowHeight="11.25" x14ac:dyDescent="0.2"/>
  <cols>
    <col min="1" max="1" width="3.28515625" style="28" customWidth="1"/>
    <col min="2" max="2" width="69.7109375" style="28" customWidth="1"/>
    <col min="3" max="3" width="29.42578125" style="28" customWidth="1"/>
    <col min="4" max="16384" width="11.42578125" style="28"/>
  </cols>
  <sheetData>
    <row r="1" spans="1:3" s="27" customFormat="1" ht="18" customHeight="1" x14ac:dyDescent="0.25">
      <c r="A1" s="206" t="s">
        <v>564</v>
      </c>
      <c r="B1" s="207"/>
      <c r="C1" s="208"/>
    </row>
    <row r="2" spans="1:3" s="27" customFormat="1" ht="18" customHeight="1" x14ac:dyDescent="0.25">
      <c r="A2" s="209" t="s">
        <v>527</v>
      </c>
      <c r="B2" s="210"/>
      <c r="C2" s="211"/>
    </row>
    <row r="3" spans="1:3" s="27" customFormat="1" ht="18" customHeight="1" x14ac:dyDescent="0.25">
      <c r="A3" s="209" t="s">
        <v>565</v>
      </c>
      <c r="B3" s="210"/>
      <c r="C3" s="211"/>
    </row>
    <row r="4" spans="1:3" s="29" customFormat="1" ht="18" customHeight="1" x14ac:dyDescent="0.2">
      <c r="A4" s="212" t="s">
        <v>528</v>
      </c>
      <c r="B4" s="213"/>
      <c r="C4" s="214"/>
    </row>
    <row r="5" spans="1:3" x14ac:dyDescent="0.2">
      <c r="A5" s="40" t="s">
        <v>451</v>
      </c>
      <c r="B5" s="40"/>
      <c r="C5" s="168">
        <v>21762151.27</v>
      </c>
    </row>
    <row r="6" spans="1:3" x14ac:dyDescent="0.2">
      <c r="A6" s="41"/>
      <c r="B6" s="42"/>
      <c r="C6" s="59"/>
    </row>
    <row r="7" spans="1:3" x14ac:dyDescent="0.2">
      <c r="A7" s="49" t="s">
        <v>452</v>
      </c>
      <c r="B7" s="49"/>
      <c r="C7" s="169">
        <f>SUM(C8:C13)</f>
        <v>0</v>
      </c>
    </row>
    <row r="8" spans="1:3" x14ac:dyDescent="0.2">
      <c r="A8" s="56" t="s">
        <v>453</v>
      </c>
      <c r="B8" s="55" t="s">
        <v>275</v>
      </c>
      <c r="C8" s="170">
        <v>0</v>
      </c>
    </row>
    <row r="9" spans="1:3" x14ac:dyDescent="0.2">
      <c r="A9" s="43" t="s">
        <v>454</v>
      </c>
      <c r="B9" s="44" t="s">
        <v>463</v>
      </c>
      <c r="C9" s="170">
        <v>0</v>
      </c>
    </row>
    <row r="10" spans="1:3" x14ac:dyDescent="0.2">
      <c r="A10" s="43" t="s">
        <v>455</v>
      </c>
      <c r="B10" s="44" t="s">
        <v>283</v>
      </c>
      <c r="C10" s="170">
        <v>0</v>
      </c>
    </row>
    <row r="11" spans="1:3" x14ac:dyDescent="0.2">
      <c r="A11" s="43" t="s">
        <v>456</v>
      </c>
      <c r="B11" s="44" t="s">
        <v>284</v>
      </c>
      <c r="C11" s="170">
        <v>0</v>
      </c>
    </row>
    <row r="12" spans="1:3" x14ac:dyDescent="0.2">
      <c r="A12" s="43" t="s">
        <v>457</v>
      </c>
      <c r="B12" s="44" t="s">
        <v>285</v>
      </c>
      <c r="C12" s="170">
        <v>0</v>
      </c>
    </row>
    <row r="13" spans="1:3" x14ac:dyDescent="0.2">
      <c r="A13" s="45" t="s">
        <v>458</v>
      </c>
      <c r="B13" s="46" t="s">
        <v>459</v>
      </c>
      <c r="C13" s="170">
        <v>0</v>
      </c>
    </row>
    <row r="14" spans="1:3" x14ac:dyDescent="0.2">
      <c r="A14" s="41"/>
      <c r="B14" s="47"/>
      <c r="C14" s="48"/>
    </row>
    <row r="15" spans="1:3" x14ac:dyDescent="0.2">
      <c r="A15" s="49" t="s">
        <v>47</v>
      </c>
      <c r="B15" s="42"/>
      <c r="C15" s="169">
        <f>SUM(C16:C18)</f>
        <v>0</v>
      </c>
    </row>
    <row r="16" spans="1:3" x14ac:dyDescent="0.2">
      <c r="A16" s="50">
        <v>3.1</v>
      </c>
      <c r="B16" s="44" t="s">
        <v>462</v>
      </c>
      <c r="C16" s="170">
        <v>0</v>
      </c>
    </row>
    <row r="17" spans="1:3" x14ac:dyDescent="0.2">
      <c r="A17" s="51">
        <v>3.2</v>
      </c>
      <c r="B17" s="44" t="s">
        <v>460</v>
      </c>
      <c r="C17" s="170">
        <v>0</v>
      </c>
    </row>
    <row r="18" spans="1:3" x14ac:dyDescent="0.2">
      <c r="A18" s="51">
        <v>3.3</v>
      </c>
      <c r="B18" s="46" t="s">
        <v>461</v>
      </c>
      <c r="C18" s="171">
        <v>0</v>
      </c>
    </row>
    <row r="19" spans="1:3" x14ac:dyDescent="0.2">
      <c r="A19" s="41"/>
      <c r="B19" s="52"/>
      <c r="C19" s="53"/>
    </row>
    <row r="20" spans="1:3" x14ac:dyDescent="0.2">
      <c r="A20" s="54" t="s">
        <v>46</v>
      </c>
      <c r="B20" s="54"/>
      <c r="C20" s="168">
        <f>C5+C7-C15</f>
        <v>21762151.27</v>
      </c>
    </row>
    <row r="22" spans="1:3" x14ac:dyDescent="0.2">
      <c r="A22" s="28" t="s">
        <v>538</v>
      </c>
    </row>
  </sheetData>
  <mergeCells count="4">
    <mergeCell ref="A1:C1"/>
    <mergeCell ref="A2:C2"/>
    <mergeCell ref="A3:C3"/>
    <mergeCell ref="A4:C4"/>
  </mergeCells>
  <pageMargins left="1.299212598425197" right="0.70866141732283472" top="1.1417322834645669" bottom="0.74803149606299213" header="0.31496062992125984" footer="0.31496062992125984"/>
  <pageSetup orientation="landscape" r:id="rId1"/>
  <ignoredErrors>
    <ignoredError sqref="A8:A13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E40"/>
  <sheetViews>
    <sheetView showGridLines="0" topLeftCell="A13" workbookViewId="0">
      <selection activeCell="B54" sqref="B54"/>
    </sheetView>
  </sheetViews>
  <sheetFormatPr baseColWidth="10" defaultColWidth="11.42578125" defaultRowHeight="11.25" x14ac:dyDescent="0.2"/>
  <cols>
    <col min="1" max="1" width="3.7109375" style="28" customWidth="1"/>
    <col min="2" max="2" width="77" style="28" customWidth="1"/>
    <col min="3" max="3" width="35.140625" style="28" customWidth="1"/>
    <col min="4" max="16384" width="11.42578125" style="28"/>
  </cols>
  <sheetData>
    <row r="1" spans="1:3" s="30" customFormat="1" ht="12" customHeight="1" x14ac:dyDescent="0.25">
      <c r="A1" s="215" t="s">
        <v>564</v>
      </c>
      <c r="B1" s="216"/>
      <c r="C1" s="217"/>
    </row>
    <row r="2" spans="1:3" s="30" customFormat="1" ht="12" customHeight="1" x14ac:dyDescent="0.25">
      <c r="A2" s="218" t="s">
        <v>529</v>
      </c>
      <c r="B2" s="219"/>
      <c r="C2" s="220"/>
    </row>
    <row r="3" spans="1:3" s="30" customFormat="1" ht="12" customHeight="1" x14ac:dyDescent="0.25">
      <c r="A3" s="218" t="s">
        <v>565</v>
      </c>
      <c r="B3" s="219"/>
      <c r="C3" s="220"/>
    </row>
    <row r="4" spans="1:3" ht="12" customHeight="1" x14ac:dyDescent="0.2">
      <c r="A4" s="212" t="s">
        <v>528</v>
      </c>
      <c r="B4" s="213"/>
      <c r="C4" s="214"/>
    </row>
    <row r="5" spans="1:3" x14ac:dyDescent="0.2">
      <c r="A5" s="64" t="s">
        <v>464</v>
      </c>
      <c r="B5" s="40"/>
      <c r="C5" s="172">
        <v>18906214.289999999</v>
      </c>
    </row>
    <row r="6" spans="1:3" ht="7.5" customHeight="1" x14ac:dyDescent="0.2">
      <c r="A6" s="58"/>
      <c r="B6" s="42"/>
      <c r="C6" s="59"/>
    </row>
    <row r="7" spans="1:3" x14ac:dyDescent="0.2">
      <c r="A7" s="49" t="s">
        <v>465</v>
      </c>
      <c r="B7" s="60"/>
      <c r="C7" s="169">
        <f>SUM(C8:C28)</f>
        <v>801914.91</v>
      </c>
    </row>
    <row r="8" spans="1:3" x14ac:dyDescent="0.2">
      <c r="A8" s="75">
        <v>2.1</v>
      </c>
      <c r="B8" s="65" t="s">
        <v>303</v>
      </c>
      <c r="C8" s="173">
        <v>0</v>
      </c>
    </row>
    <row r="9" spans="1:3" x14ac:dyDescent="0.2">
      <c r="A9" s="75">
        <v>2.2000000000000002</v>
      </c>
      <c r="B9" s="65" t="s">
        <v>300</v>
      </c>
      <c r="C9" s="173">
        <v>0</v>
      </c>
    </row>
    <row r="10" spans="1:3" x14ac:dyDescent="0.2">
      <c r="A10" s="70">
        <v>2.2999999999999998</v>
      </c>
      <c r="B10" s="57" t="s">
        <v>170</v>
      </c>
      <c r="C10" s="173">
        <v>19947</v>
      </c>
    </row>
    <row r="11" spans="1:3" x14ac:dyDescent="0.2">
      <c r="A11" s="70">
        <v>2.4</v>
      </c>
      <c r="B11" s="57" t="s">
        <v>171</v>
      </c>
      <c r="C11" s="173">
        <v>0</v>
      </c>
    </row>
    <row r="12" spans="1:3" x14ac:dyDescent="0.2">
      <c r="A12" s="70">
        <v>2.5</v>
      </c>
      <c r="B12" s="57" t="s">
        <v>172</v>
      </c>
      <c r="C12" s="173">
        <v>0</v>
      </c>
    </row>
    <row r="13" spans="1:3" x14ac:dyDescent="0.2">
      <c r="A13" s="70">
        <v>2.6</v>
      </c>
      <c r="B13" s="57" t="s">
        <v>173</v>
      </c>
      <c r="C13" s="173">
        <v>256900</v>
      </c>
    </row>
    <row r="14" spans="1:3" x14ac:dyDescent="0.2">
      <c r="A14" s="70">
        <v>2.7</v>
      </c>
      <c r="B14" s="57" t="s">
        <v>174</v>
      </c>
      <c r="C14" s="173">
        <v>0</v>
      </c>
    </row>
    <row r="15" spans="1:3" x14ac:dyDescent="0.2">
      <c r="A15" s="70">
        <v>2.8</v>
      </c>
      <c r="B15" s="57" t="s">
        <v>175</v>
      </c>
      <c r="C15" s="173">
        <v>0</v>
      </c>
    </row>
    <row r="16" spans="1:3" x14ac:dyDescent="0.2">
      <c r="A16" s="70">
        <v>2.9</v>
      </c>
      <c r="B16" s="57" t="s">
        <v>177</v>
      </c>
      <c r="C16" s="173">
        <v>0</v>
      </c>
    </row>
    <row r="17" spans="1:3" x14ac:dyDescent="0.2">
      <c r="A17" s="70" t="s">
        <v>466</v>
      </c>
      <c r="B17" s="57" t="s">
        <v>467</v>
      </c>
      <c r="C17" s="173">
        <v>0</v>
      </c>
    </row>
    <row r="18" spans="1:3" x14ac:dyDescent="0.2">
      <c r="A18" s="70" t="s">
        <v>496</v>
      </c>
      <c r="B18" s="57" t="s">
        <v>179</v>
      </c>
      <c r="C18" s="173">
        <v>0</v>
      </c>
    </row>
    <row r="19" spans="1:3" x14ac:dyDescent="0.2">
      <c r="A19" s="70" t="s">
        <v>497</v>
      </c>
      <c r="B19" s="57" t="s">
        <v>468</v>
      </c>
      <c r="C19" s="173">
        <v>0</v>
      </c>
    </row>
    <row r="20" spans="1:3" x14ac:dyDescent="0.2">
      <c r="A20" s="70" t="s">
        <v>498</v>
      </c>
      <c r="B20" s="57" t="s">
        <v>469</v>
      </c>
      <c r="C20" s="173">
        <v>525067.91</v>
      </c>
    </row>
    <row r="21" spans="1:3" x14ac:dyDescent="0.2">
      <c r="A21" s="70" t="s">
        <v>499</v>
      </c>
      <c r="B21" s="57" t="s">
        <v>470</v>
      </c>
      <c r="C21" s="173">
        <v>0</v>
      </c>
    </row>
    <row r="22" spans="1:3" x14ac:dyDescent="0.2">
      <c r="A22" s="70" t="s">
        <v>471</v>
      </c>
      <c r="B22" s="57" t="s">
        <v>472</v>
      </c>
      <c r="C22" s="173">
        <v>0</v>
      </c>
    </row>
    <row r="23" spans="1:3" x14ac:dyDescent="0.2">
      <c r="A23" s="70" t="s">
        <v>473</v>
      </c>
      <c r="B23" s="57" t="s">
        <v>474</v>
      </c>
      <c r="C23" s="173">
        <v>0</v>
      </c>
    </row>
    <row r="24" spans="1:3" x14ac:dyDescent="0.2">
      <c r="A24" s="70" t="s">
        <v>475</v>
      </c>
      <c r="B24" s="57" t="s">
        <v>476</v>
      </c>
      <c r="C24" s="173">
        <v>0</v>
      </c>
    </row>
    <row r="25" spans="1:3" x14ac:dyDescent="0.2">
      <c r="A25" s="70" t="s">
        <v>477</v>
      </c>
      <c r="B25" s="57" t="s">
        <v>478</v>
      </c>
      <c r="C25" s="173">
        <v>0</v>
      </c>
    </row>
    <row r="26" spans="1:3" x14ac:dyDescent="0.2">
      <c r="A26" s="70" t="s">
        <v>479</v>
      </c>
      <c r="B26" s="57" t="s">
        <v>480</v>
      </c>
      <c r="C26" s="173">
        <v>0</v>
      </c>
    </row>
    <row r="27" spans="1:3" x14ac:dyDescent="0.2">
      <c r="A27" s="70" t="s">
        <v>481</v>
      </c>
      <c r="B27" s="57" t="s">
        <v>482</v>
      </c>
      <c r="C27" s="173">
        <v>0</v>
      </c>
    </row>
    <row r="28" spans="1:3" x14ac:dyDescent="0.2">
      <c r="A28" s="70" t="s">
        <v>483</v>
      </c>
      <c r="B28" s="65" t="s">
        <v>484</v>
      </c>
      <c r="C28" s="173">
        <v>0</v>
      </c>
    </row>
    <row r="29" spans="1:3" ht="7.5" customHeight="1" x14ac:dyDescent="0.2">
      <c r="A29" s="71"/>
      <c r="B29" s="66"/>
      <c r="C29" s="67"/>
    </row>
    <row r="30" spans="1:3" x14ac:dyDescent="0.2">
      <c r="A30" s="68" t="s">
        <v>485</v>
      </c>
      <c r="B30" s="69"/>
      <c r="C30" s="174">
        <f>SUM(C31:C37)</f>
        <v>18003.09</v>
      </c>
    </row>
    <row r="31" spans="1:3" x14ac:dyDescent="0.2">
      <c r="A31" s="70" t="s">
        <v>486</v>
      </c>
      <c r="B31" s="57" t="s">
        <v>372</v>
      </c>
      <c r="C31" s="173">
        <v>18003.09</v>
      </c>
    </row>
    <row r="32" spans="1:3" x14ac:dyDescent="0.2">
      <c r="A32" s="70" t="s">
        <v>487</v>
      </c>
      <c r="B32" s="57" t="s">
        <v>44</v>
      </c>
      <c r="C32" s="173">
        <v>0</v>
      </c>
    </row>
    <row r="33" spans="1:5" x14ac:dyDescent="0.2">
      <c r="A33" s="70" t="s">
        <v>488</v>
      </c>
      <c r="B33" s="57" t="s">
        <v>382</v>
      </c>
      <c r="C33" s="173">
        <v>0</v>
      </c>
    </row>
    <row r="34" spans="1:5" x14ac:dyDescent="0.2">
      <c r="A34" s="70" t="s">
        <v>489</v>
      </c>
      <c r="B34" s="57" t="s">
        <v>490</v>
      </c>
      <c r="C34" s="173">
        <v>0</v>
      </c>
    </row>
    <row r="35" spans="1:5" x14ac:dyDescent="0.2">
      <c r="A35" s="70" t="s">
        <v>491</v>
      </c>
      <c r="B35" s="57" t="s">
        <v>492</v>
      </c>
      <c r="C35" s="173">
        <v>0</v>
      </c>
    </row>
    <row r="36" spans="1:5" x14ac:dyDescent="0.2">
      <c r="A36" s="70" t="s">
        <v>493</v>
      </c>
      <c r="B36" s="57" t="s">
        <v>390</v>
      </c>
      <c r="C36" s="173">
        <v>0</v>
      </c>
    </row>
    <row r="37" spans="1:5" x14ac:dyDescent="0.2">
      <c r="A37" s="70" t="s">
        <v>494</v>
      </c>
      <c r="B37" s="65" t="s">
        <v>495</v>
      </c>
      <c r="C37" s="175">
        <v>0</v>
      </c>
    </row>
    <row r="38" spans="1:5" x14ac:dyDescent="0.2">
      <c r="A38" s="58"/>
      <c r="B38" s="61"/>
      <c r="C38" s="62"/>
    </row>
    <row r="39" spans="1:5" x14ac:dyDescent="0.2">
      <c r="A39" s="63" t="s">
        <v>48</v>
      </c>
      <c r="B39" s="40"/>
      <c r="C39" s="168">
        <f>C5-C7+C30</f>
        <v>18122302.469999999</v>
      </c>
      <c r="E39" s="176"/>
    </row>
    <row r="40" spans="1:5" x14ac:dyDescent="0.2">
      <c r="A40" s="28" t="s">
        <v>538</v>
      </c>
    </row>
  </sheetData>
  <mergeCells count="4">
    <mergeCell ref="A1:C1"/>
    <mergeCell ref="A2:C2"/>
    <mergeCell ref="A3:C3"/>
    <mergeCell ref="A4:C4"/>
  </mergeCells>
  <pageMargins left="1.299212598425197" right="0.51181102362204722" top="0.74803149606299213" bottom="0.55118110236220474" header="0.31496062992125984" footer="0.31496062992125984"/>
  <pageSetup scale="92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J48"/>
  <sheetViews>
    <sheetView showGridLines="0" tabSelected="1" workbookViewId="0">
      <selection activeCell="A70" sqref="A1:J70"/>
    </sheetView>
  </sheetViews>
  <sheetFormatPr baseColWidth="10" defaultColWidth="9.140625" defaultRowHeight="11.25" x14ac:dyDescent="0.2"/>
  <cols>
    <col min="1" max="1" width="10" style="165" customWidth="1"/>
    <col min="2" max="2" width="68.5703125" style="22" bestFit="1" customWidth="1"/>
    <col min="3" max="3" width="10.140625" style="22" bestFit="1" customWidth="1"/>
    <col min="4" max="4" width="16.28515625" style="22" bestFit="1" customWidth="1"/>
    <col min="5" max="5" width="16.7109375" style="22" bestFit="1" customWidth="1"/>
    <col min="6" max="6" width="11.42578125" style="22" bestFit="1" customWidth="1"/>
    <col min="7" max="7" width="20.5703125" style="22" customWidth="1"/>
    <col min="8" max="8" width="9.28515625" style="22" bestFit="1" customWidth="1"/>
    <col min="9" max="9" width="11" style="22" bestFit="1" customWidth="1"/>
    <col min="10" max="10" width="14.140625" style="22" bestFit="1" customWidth="1"/>
    <col min="11" max="16384" width="9.140625" style="22"/>
  </cols>
  <sheetData>
    <row r="1" spans="1:10" ht="18.95" customHeight="1" x14ac:dyDescent="0.2">
      <c r="A1" s="205" t="s">
        <v>632</v>
      </c>
      <c r="B1" s="221"/>
      <c r="C1" s="221"/>
      <c r="D1" s="221"/>
      <c r="E1" s="221"/>
      <c r="F1" s="221"/>
      <c r="G1" s="20" t="s">
        <v>520</v>
      </c>
      <c r="H1" s="21">
        <v>2022</v>
      </c>
    </row>
    <row r="2" spans="1:10" ht="18.95" customHeight="1" x14ac:dyDescent="0.2">
      <c r="A2" s="205" t="s">
        <v>633</v>
      </c>
      <c r="B2" s="221"/>
      <c r="C2" s="221"/>
      <c r="D2" s="221"/>
      <c r="E2" s="221"/>
      <c r="F2" s="221"/>
      <c r="G2" s="20" t="s">
        <v>521</v>
      </c>
      <c r="H2" s="21" t="s">
        <v>523</v>
      </c>
    </row>
    <row r="3" spans="1:10" ht="18.95" customHeight="1" x14ac:dyDescent="0.2">
      <c r="A3" s="222" t="s">
        <v>634</v>
      </c>
      <c r="B3" s="223"/>
      <c r="C3" s="223"/>
      <c r="D3" s="223"/>
      <c r="E3" s="223"/>
      <c r="F3" s="223"/>
      <c r="G3" s="20" t="s">
        <v>522</v>
      </c>
      <c r="H3" s="21">
        <v>3</v>
      </c>
    </row>
    <row r="4" spans="1:10" x14ac:dyDescent="0.2">
      <c r="A4" s="177" t="s">
        <v>128</v>
      </c>
      <c r="B4" s="24"/>
      <c r="C4" s="24"/>
      <c r="D4" s="24"/>
      <c r="E4" s="24"/>
      <c r="F4" s="24"/>
      <c r="G4" s="24"/>
      <c r="H4" s="24"/>
    </row>
    <row r="6" spans="1:10" x14ac:dyDescent="0.2">
      <c r="A6" s="178" t="s">
        <v>94</v>
      </c>
      <c r="B6" s="25" t="s">
        <v>422</v>
      </c>
      <c r="C6" s="25" t="s">
        <v>121</v>
      </c>
      <c r="D6" s="25" t="s">
        <v>423</v>
      </c>
      <c r="E6" s="25" t="s">
        <v>424</v>
      </c>
      <c r="F6" s="25" t="s">
        <v>120</v>
      </c>
      <c r="G6" s="25" t="s">
        <v>87</v>
      </c>
      <c r="H6" s="25" t="s">
        <v>123</v>
      </c>
      <c r="I6" s="25" t="s">
        <v>124</v>
      </c>
      <c r="J6" s="25" t="s">
        <v>125</v>
      </c>
    </row>
    <row r="7" spans="1:10" s="31" customFormat="1" x14ac:dyDescent="0.2">
      <c r="A7" s="179">
        <v>7000</v>
      </c>
      <c r="B7" s="162" t="s">
        <v>88</v>
      </c>
      <c r="C7" s="162"/>
      <c r="D7" s="162"/>
      <c r="E7" s="162"/>
      <c r="F7" s="162"/>
      <c r="G7" s="162"/>
      <c r="H7" s="162"/>
      <c r="I7" s="162"/>
      <c r="J7" s="162"/>
    </row>
    <row r="8" spans="1:10" x14ac:dyDescent="0.2">
      <c r="A8" s="180">
        <v>7110</v>
      </c>
      <c r="B8" s="139" t="s">
        <v>87</v>
      </c>
      <c r="C8" s="140">
        <v>0</v>
      </c>
      <c r="D8" s="140">
        <v>0</v>
      </c>
      <c r="E8" s="140">
        <v>0</v>
      </c>
      <c r="F8" s="140">
        <f>C8+D8+E8</f>
        <v>0</v>
      </c>
      <c r="G8" s="139"/>
      <c r="H8" s="139"/>
      <c r="I8" s="139"/>
      <c r="J8" s="139"/>
    </row>
    <row r="9" spans="1:10" x14ac:dyDescent="0.2">
      <c r="A9" s="180">
        <v>7120</v>
      </c>
      <c r="B9" s="139" t="s">
        <v>86</v>
      </c>
      <c r="C9" s="140">
        <v>0</v>
      </c>
      <c r="D9" s="140">
        <v>0</v>
      </c>
      <c r="E9" s="140">
        <v>0</v>
      </c>
      <c r="F9" s="140">
        <f t="shared" ref="F9:F46" si="0">C9+D9+E9</f>
        <v>0</v>
      </c>
      <c r="G9" s="139"/>
      <c r="H9" s="139"/>
      <c r="I9" s="139"/>
      <c r="J9" s="139"/>
    </row>
    <row r="10" spans="1:10" x14ac:dyDescent="0.2">
      <c r="A10" s="180">
        <v>7130</v>
      </c>
      <c r="B10" s="139" t="s">
        <v>85</v>
      </c>
      <c r="C10" s="140">
        <v>0</v>
      </c>
      <c r="D10" s="140">
        <v>0</v>
      </c>
      <c r="E10" s="140">
        <v>0</v>
      </c>
      <c r="F10" s="140">
        <f t="shared" si="0"/>
        <v>0</v>
      </c>
      <c r="G10" s="139"/>
      <c r="H10" s="139"/>
      <c r="I10" s="139"/>
      <c r="J10" s="139"/>
    </row>
    <row r="11" spans="1:10" x14ac:dyDescent="0.2">
      <c r="A11" s="180">
        <v>7140</v>
      </c>
      <c r="B11" s="139" t="s">
        <v>84</v>
      </c>
      <c r="C11" s="140">
        <v>0</v>
      </c>
      <c r="D11" s="140">
        <v>0</v>
      </c>
      <c r="E11" s="140">
        <v>0</v>
      </c>
      <c r="F11" s="140">
        <f t="shared" si="0"/>
        <v>0</v>
      </c>
      <c r="G11" s="139"/>
      <c r="H11" s="139"/>
      <c r="I11" s="139"/>
      <c r="J11" s="139"/>
    </row>
    <row r="12" spans="1:10" x14ac:dyDescent="0.2">
      <c r="A12" s="180">
        <v>7150</v>
      </c>
      <c r="B12" s="139" t="s">
        <v>83</v>
      </c>
      <c r="C12" s="140">
        <v>0</v>
      </c>
      <c r="D12" s="140">
        <v>0</v>
      </c>
      <c r="E12" s="140">
        <v>0</v>
      </c>
      <c r="F12" s="140">
        <f t="shared" si="0"/>
        <v>0</v>
      </c>
      <c r="G12" s="139"/>
      <c r="H12" s="139"/>
      <c r="I12" s="139"/>
      <c r="J12" s="139"/>
    </row>
    <row r="13" spans="1:10" x14ac:dyDescent="0.2">
      <c r="A13" s="180">
        <v>7160</v>
      </c>
      <c r="B13" s="139" t="s">
        <v>82</v>
      </c>
      <c r="C13" s="140">
        <v>0</v>
      </c>
      <c r="D13" s="140">
        <v>0</v>
      </c>
      <c r="E13" s="140">
        <v>0</v>
      </c>
      <c r="F13" s="140">
        <f t="shared" si="0"/>
        <v>0</v>
      </c>
      <c r="G13" s="139"/>
      <c r="H13" s="139"/>
      <c r="I13" s="139"/>
      <c r="J13" s="139"/>
    </row>
    <row r="14" spans="1:10" x14ac:dyDescent="0.2">
      <c r="A14" s="180">
        <v>7210</v>
      </c>
      <c r="B14" s="139" t="s">
        <v>81</v>
      </c>
      <c r="C14" s="140">
        <v>0</v>
      </c>
      <c r="D14" s="140">
        <v>0</v>
      </c>
      <c r="E14" s="140">
        <v>0</v>
      </c>
      <c r="F14" s="140">
        <f t="shared" si="0"/>
        <v>0</v>
      </c>
      <c r="G14" s="139"/>
      <c r="H14" s="139"/>
      <c r="I14" s="139"/>
      <c r="J14" s="139"/>
    </row>
    <row r="15" spans="1:10" x14ac:dyDescent="0.2">
      <c r="A15" s="180">
        <v>7220</v>
      </c>
      <c r="B15" s="139" t="s">
        <v>80</v>
      </c>
      <c r="C15" s="140">
        <v>0</v>
      </c>
      <c r="D15" s="140">
        <v>0</v>
      </c>
      <c r="E15" s="140">
        <v>0</v>
      </c>
      <c r="F15" s="140">
        <f t="shared" si="0"/>
        <v>0</v>
      </c>
      <c r="G15" s="139"/>
      <c r="H15" s="139"/>
      <c r="I15" s="139"/>
      <c r="J15" s="139"/>
    </row>
    <row r="16" spans="1:10" x14ac:dyDescent="0.2">
      <c r="A16" s="180">
        <v>7230</v>
      </c>
      <c r="B16" s="139" t="s">
        <v>79</v>
      </c>
      <c r="C16" s="140">
        <v>0</v>
      </c>
      <c r="D16" s="140">
        <v>0</v>
      </c>
      <c r="E16" s="140">
        <v>0</v>
      </c>
      <c r="F16" s="140">
        <f t="shared" si="0"/>
        <v>0</v>
      </c>
      <c r="G16" s="139"/>
      <c r="H16" s="139"/>
      <c r="I16" s="139"/>
      <c r="J16" s="139"/>
    </row>
    <row r="17" spans="1:10" x14ac:dyDescent="0.2">
      <c r="A17" s="180">
        <v>7240</v>
      </c>
      <c r="B17" s="139" t="s">
        <v>78</v>
      </c>
      <c r="C17" s="140">
        <v>0</v>
      </c>
      <c r="D17" s="140">
        <v>0</v>
      </c>
      <c r="E17" s="140">
        <v>0</v>
      </c>
      <c r="F17" s="140">
        <f t="shared" si="0"/>
        <v>0</v>
      </c>
      <c r="G17" s="139"/>
      <c r="H17" s="139"/>
      <c r="I17" s="139"/>
      <c r="J17" s="139"/>
    </row>
    <row r="18" spans="1:10" x14ac:dyDescent="0.2">
      <c r="A18" s="180">
        <v>7250</v>
      </c>
      <c r="B18" s="139" t="s">
        <v>77</v>
      </c>
      <c r="C18" s="140">
        <v>0</v>
      </c>
      <c r="D18" s="140">
        <v>0</v>
      </c>
      <c r="E18" s="140">
        <v>0</v>
      </c>
      <c r="F18" s="140">
        <f t="shared" si="0"/>
        <v>0</v>
      </c>
      <c r="G18" s="139"/>
      <c r="H18" s="139"/>
      <c r="I18" s="139"/>
      <c r="J18" s="139"/>
    </row>
    <row r="19" spans="1:10" x14ac:dyDescent="0.2">
      <c r="A19" s="180">
        <v>7260</v>
      </c>
      <c r="B19" s="139" t="s">
        <v>76</v>
      </c>
      <c r="C19" s="140">
        <v>0</v>
      </c>
      <c r="D19" s="140">
        <v>0</v>
      </c>
      <c r="E19" s="140">
        <v>0</v>
      </c>
      <c r="F19" s="140">
        <f t="shared" si="0"/>
        <v>0</v>
      </c>
      <c r="G19" s="139"/>
      <c r="H19" s="139"/>
      <c r="I19" s="139"/>
      <c r="J19" s="139"/>
    </row>
    <row r="20" spans="1:10" x14ac:dyDescent="0.2">
      <c r="A20" s="180">
        <v>7310</v>
      </c>
      <c r="B20" s="139" t="s">
        <v>75</v>
      </c>
      <c r="C20" s="140">
        <v>0</v>
      </c>
      <c r="D20" s="140">
        <v>0</v>
      </c>
      <c r="E20" s="140">
        <v>0</v>
      </c>
      <c r="F20" s="140">
        <f t="shared" si="0"/>
        <v>0</v>
      </c>
      <c r="G20" s="139"/>
      <c r="H20" s="139"/>
      <c r="I20" s="139"/>
      <c r="J20" s="139"/>
    </row>
    <row r="21" spans="1:10" x14ac:dyDescent="0.2">
      <c r="A21" s="180">
        <v>7320</v>
      </c>
      <c r="B21" s="139" t="s">
        <v>74</v>
      </c>
      <c r="C21" s="140">
        <v>0</v>
      </c>
      <c r="D21" s="140">
        <v>0</v>
      </c>
      <c r="E21" s="140">
        <v>0</v>
      </c>
      <c r="F21" s="140">
        <f t="shared" si="0"/>
        <v>0</v>
      </c>
      <c r="G21" s="139"/>
      <c r="H21" s="139"/>
      <c r="I21" s="139"/>
      <c r="J21" s="139"/>
    </row>
    <row r="22" spans="1:10" x14ac:dyDescent="0.2">
      <c r="A22" s="180">
        <v>7330</v>
      </c>
      <c r="B22" s="139" t="s">
        <v>73</v>
      </c>
      <c r="C22" s="140">
        <v>0</v>
      </c>
      <c r="D22" s="140">
        <v>0</v>
      </c>
      <c r="E22" s="140">
        <v>0</v>
      </c>
      <c r="F22" s="140">
        <f t="shared" si="0"/>
        <v>0</v>
      </c>
      <c r="G22" s="139"/>
      <c r="H22" s="139"/>
      <c r="I22" s="139"/>
      <c r="J22" s="139"/>
    </row>
    <row r="23" spans="1:10" x14ac:dyDescent="0.2">
      <c r="A23" s="180">
        <v>7340</v>
      </c>
      <c r="B23" s="139" t="s">
        <v>72</v>
      </c>
      <c r="C23" s="140">
        <v>0</v>
      </c>
      <c r="D23" s="140">
        <v>0</v>
      </c>
      <c r="E23" s="140">
        <v>0</v>
      </c>
      <c r="F23" s="140">
        <f t="shared" si="0"/>
        <v>0</v>
      </c>
      <c r="G23" s="139"/>
      <c r="H23" s="139"/>
      <c r="I23" s="139"/>
      <c r="J23" s="139"/>
    </row>
    <row r="24" spans="1:10" x14ac:dyDescent="0.2">
      <c r="A24" s="180">
        <v>7350</v>
      </c>
      <c r="B24" s="139" t="s">
        <v>71</v>
      </c>
      <c r="C24" s="140">
        <v>0</v>
      </c>
      <c r="D24" s="140">
        <v>0</v>
      </c>
      <c r="E24" s="140">
        <v>0</v>
      </c>
      <c r="F24" s="140">
        <f t="shared" si="0"/>
        <v>0</v>
      </c>
      <c r="G24" s="139"/>
      <c r="H24" s="139"/>
      <c r="I24" s="139"/>
      <c r="J24" s="139"/>
    </row>
    <row r="25" spans="1:10" x14ac:dyDescent="0.2">
      <c r="A25" s="180">
        <v>7360</v>
      </c>
      <c r="B25" s="139" t="s">
        <v>70</v>
      </c>
      <c r="C25" s="140">
        <v>0</v>
      </c>
      <c r="D25" s="140">
        <v>0</v>
      </c>
      <c r="E25" s="140">
        <v>0</v>
      </c>
      <c r="F25" s="140">
        <f t="shared" si="0"/>
        <v>0</v>
      </c>
      <c r="G25" s="139"/>
      <c r="H25" s="139"/>
      <c r="I25" s="139"/>
      <c r="J25" s="139"/>
    </row>
    <row r="26" spans="1:10" x14ac:dyDescent="0.2">
      <c r="A26" s="180">
        <v>7410</v>
      </c>
      <c r="B26" s="139" t="s">
        <v>69</v>
      </c>
      <c r="C26" s="140">
        <v>0</v>
      </c>
      <c r="D26" s="140">
        <v>0</v>
      </c>
      <c r="E26" s="140">
        <v>0</v>
      </c>
      <c r="F26" s="140">
        <f t="shared" si="0"/>
        <v>0</v>
      </c>
      <c r="G26" s="139"/>
      <c r="H26" s="139"/>
      <c r="I26" s="139"/>
      <c r="J26" s="139"/>
    </row>
    <row r="27" spans="1:10" x14ac:dyDescent="0.2">
      <c r="A27" s="180">
        <v>7420</v>
      </c>
      <c r="B27" s="139" t="s">
        <v>68</v>
      </c>
      <c r="C27" s="140">
        <v>0</v>
      </c>
      <c r="D27" s="140">
        <v>0</v>
      </c>
      <c r="E27" s="140">
        <v>0</v>
      </c>
      <c r="F27" s="140">
        <f t="shared" si="0"/>
        <v>0</v>
      </c>
      <c r="G27" s="139"/>
      <c r="H27" s="139"/>
      <c r="I27" s="139"/>
      <c r="J27" s="139"/>
    </row>
    <row r="28" spans="1:10" x14ac:dyDescent="0.2">
      <c r="A28" s="180">
        <v>7510</v>
      </c>
      <c r="B28" s="139" t="s">
        <v>67</v>
      </c>
      <c r="C28" s="140">
        <v>0</v>
      </c>
      <c r="D28" s="140">
        <v>0</v>
      </c>
      <c r="E28" s="140">
        <v>0</v>
      </c>
      <c r="F28" s="140">
        <f t="shared" si="0"/>
        <v>0</v>
      </c>
      <c r="G28" s="139"/>
      <c r="H28" s="139"/>
      <c r="I28" s="139"/>
      <c r="J28" s="139"/>
    </row>
    <row r="29" spans="1:10" x14ac:dyDescent="0.2">
      <c r="A29" s="180">
        <v>7520</v>
      </c>
      <c r="B29" s="139" t="s">
        <v>66</v>
      </c>
      <c r="C29" s="140">
        <v>0</v>
      </c>
      <c r="D29" s="140">
        <v>0</v>
      </c>
      <c r="E29" s="140">
        <v>0</v>
      </c>
      <c r="F29" s="140">
        <f t="shared" si="0"/>
        <v>0</v>
      </c>
      <c r="G29" s="139"/>
      <c r="H29" s="139"/>
      <c r="I29" s="139"/>
      <c r="J29" s="139"/>
    </row>
    <row r="30" spans="1:10" x14ac:dyDescent="0.2">
      <c r="A30" s="180">
        <v>7610</v>
      </c>
      <c r="B30" s="139" t="s">
        <v>65</v>
      </c>
      <c r="C30" s="140">
        <v>0</v>
      </c>
      <c r="D30" s="140">
        <v>0</v>
      </c>
      <c r="E30" s="140">
        <v>0</v>
      </c>
      <c r="F30" s="140">
        <f t="shared" si="0"/>
        <v>0</v>
      </c>
      <c r="G30" s="139"/>
      <c r="H30" s="139"/>
      <c r="I30" s="139"/>
      <c r="J30" s="139"/>
    </row>
    <row r="31" spans="1:10" x14ac:dyDescent="0.2">
      <c r="A31" s="180">
        <v>7620</v>
      </c>
      <c r="B31" s="139" t="s">
        <v>64</v>
      </c>
      <c r="C31" s="140">
        <v>0</v>
      </c>
      <c r="D31" s="140">
        <v>0</v>
      </c>
      <c r="E31" s="140">
        <v>0</v>
      </c>
      <c r="F31" s="140">
        <f t="shared" si="0"/>
        <v>0</v>
      </c>
      <c r="G31" s="139"/>
      <c r="H31" s="139"/>
      <c r="I31" s="139"/>
      <c r="J31" s="139"/>
    </row>
    <row r="32" spans="1:10" x14ac:dyDescent="0.2">
      <c r="A32" s="180">
        <v>7630</v>
      </c>
      <c r="B32" s="139" t="s">
        <v>63</v>
      </c>
      <c r="C32" s="140">
        <v>0</v>
      </c>
      <c r="D32" s="140">
        <v>0</v>
      </c>
      <c r="E32" s="140">
        <v>0</v>
      </c>
      <c r="F32" s="140">
        <f t="shared" si="0"/>
        <v>0</v>
      </c>
      <c r="G32" s="139"/>
      <c r="H32" s="139"/>
      <c r="I32" s="139"/>
      <c r="J32" s="139"/>
    </row>
    <row r="33" spans="1:10" x14ac:dyDescent="0.2">
      <c r="A33" s="180">
        <v>7640</v>
      </c>
      <c r="B33" s="139" t="s">
        <v>62</v>
      </c>
      <c r="C33" s="140">
        <v>0</v>
      </c>
      <c r="D33" s="140">
        <v>0</v>
      </c>
      <c r="E33" s="140">
        <v>0</v>
      </c>
      <c r="F33" s="140">
        <f t="shared" ref="F33" si="1">C33+D33+E33</f>
        <v>0</v>
      </c>
      <c r="G33" s="139"/>
      <c r="H33" s="139"/>
      <c r="I33" s="139"/>
      <c r="J33" s="139"/>
    </row>
    <row r="34" spans="1:10" x14ac:dyDescent="0.2">
      <c r="A34" s="181">
        <v>8000</v>
      </c>
      <c r="B34" s="160" t="s">
        <v>61</v>
      </c>
      <c r="C34" s="160"/>
      <c r="D34" s="160"/>
      <c r="E34" s="160"/>
      <c r="F34" s="160"/>
      <c r="G34" s="139"/>
      <c r="H34" s="139"/>
      <c r="I34" s="139"/>
      <c r="J34" s="139"/>
    </row>
    <row r="35" spans="1:10" x14ac:dyDescent="0.2">
      <c r="A35" s="180">
        <v>8110</v>
      </c>
      <c r="B35" s="139" t="s">
        <v>60</v>
      </c>
      <c r="C35" s="140">
        <v>0</v>
      </c>
      <c r="D35" s="140">
        <v>25830000</v>
      </c>
      <c r="E35" s="140">
        <v>0</v>
      </c>
      <c r="F35" s="140">
        <f t="shared" si="0"/>
        <v>25830000</v>
      </c>
      <c r="G35" s="139"/>
      <c r="H35" s="139"/>
      <c r="I35" s="139"/>
      <c r="J35" s="139"/>
    </row>
    <row r="36" spans="1:10" x14ac:dyDescent="0.2">
      <c r="A36" s="180">
        <v>8120</v>
      </c>
      <c r="B36" s="139" t="s">
        <v>59</v>
      </c>
      <c r="C36" s="140">
        <v>0</v>
      </c>
      <c r="D36" s="140">
        <v>21762151.27</v>
      </c>
      <c r="E36" s="140">
        <v>-28176808.949999999</v>
      </c>
      <c r="F36" s="140">
        <f t="shared" si="0"/>
        <v>-6414657.6799999997</v>
      </c>
      <c r="G36" s="139"/>
      <c r="H36" s="139"/>
      <c r="I36" s="139"/>
      <c r="J36" s="139"/>
    </row>
    <row r="37" spans="1:10" x14ac:dyDescent="0.2">
      <c r="A37" s="180">
        <v>8130</v>
      </c>
      <c r="B37" s="139" t="s">
        <v>58</v>
      </c>
      <c r="C37" s="140">
        <v>0</v>
      </c>
      <c r="D37" s="140">
        <v>2346808.9500000002</v>
      </c>
      <c r="E37" s="140">
        <v>0</v>
      </c>
      <c r="F37" s="140">
        <f t="shared" si="0"/>
        <v>2346808.9500000002</v>
      </c>
      <c r="G37" s="139"/>
      <c r="H37" s="139"/>
      <c r="I37" s="139"/>
      <c r="J37" s="139"/>
    </row>
    <row r="38" spans="1:10" s="31" customFormat="1" x14ac:dyDescent="0.2">
      <c r="A38" s="180">
        <v>8140</v>
      </c>
      <c r="B38" s="139" t="s">
        <v>57</v>
      </c>
      <c r="C38" s="140">
        <v>0</v>
      </c>
      <c r="D38" s="140">
        <v>21762151.27</v>
      </c>
      <c r="E38" s="140">
        <v>-21762151.27</v>
      </c>
      <c r="F38" s="140">
        <f t="shared" si="0"/>
        <v>0</v>
      </c>
      <c r="G38" s="160"/>
      <c r="H38" s="160"/>
      <c r="I38" s="160"/>
      <c r="J38" s="160"/>
    </row>
    <row r="39" spans="1:10" x14ac:dyDescent="0.2">
      <c r="A39" s="180">
        <v>8150</v>
      </c>
      <c r="B39" s="139" t="s">
        <v>56</v>
      </c>
      <c r="C39" s="140">
        <v>0</v>
      </c>
      <c r="D39" s="140">
        <v>0</v>
      </c>
      <c r="E39" s="140">
        <v>-21762151.27</v>
      </c>
      <c r="F39" s="140">
        <f t="shared" si="0"/>
        <v>-21762151.27</v>
      </c>
      <c r="G39" s="139"/>
      <c r="H39" s="139"/>
      <c r="I39" s="139"/>
      <c r="J39" s="139"/>
    </row>
    <row r="40" spans="1:10" x14ac:dyDescent="0.2">
      <c r="A40" s="180">
        <v>8210</v>
      </c>
      <c r="B40" s="139" t="s">
        <v>55</v>
      </c>
      <c r="C40" s="140">
        <v>0</v>
      </c>
      <c r="D40" s="140">
        <v>0</v>
      </c>
      <c r="E40" s="140">
        <v>-25830000</v>
      </c>
      <c r="F40" s="140">
        <f t="shared" si="0"/>
        <v>-25830000</v>
      </c>
      <c r="G40" s="139"/>
      <c r="H40" s="139"/>
      <c r="I40" s="139"/>
      <c r="J40" s="139"/>
    </row>
    <row r="41" spans="1:10" x14ac:dyDescent="0.2">
      <c r="A41" s="180">
        <v>8220</v>
      </c>
      <c r="B41" s="139" t="s">
        <v>54</v>
      </c>
      <c r="C41" s="140">
        <v>0</v>
      </c>
      <c r="D41" s="140">
        <v>30467395.59</v>
      </c>
      <c r="E41" s="140">
        <v>-21196800.93</v>
      </c>
      <c r="F41" s="140">
        <f t="shared" si="0"/>
        <v>9270594.6600000001</v>
      </c>
      <c r="G41" s="139"/>
      <c r="H41" s="139"/>
      <c r="I41" s="139"/>
      <c r="J41" s="139"/>
    </row>
    <row r="42" spans="1:10" x14ac:dyDescent="0.2">
      <c r="A42" s="180">
        <v>8230</v>
      </c>
      <c r="B42" s="139" t="s">
        <v>53</v>
      </c>
      <c r="C42" s="140">
        <v>0</v>
      </c>
      <c r="D42" s="140">
        <v>2290586.64</v>
      </c>
      <c r="E42" s="140">
        <v>-4637395.59</v>
      </c>
      <c r="F42" s="140">
        <f t="shared" si="0"/>
        <v>-2346808.9499999997</v>
      </c>
      <c r="G42" s="139"/>
      <c r="H42" s="139"/>
      <c r="I42" s="139"/>
      <c r="J42" s="139"/>
    </row>
    <row r="43" spans="1:10" x14ac:dyDescent="0.2">
      <c r="A43" s="180">
        <v>8240</v>
      </c>
      <c r="B43" s="139" t="s">
        <v>52</v>
      </c>
      <c r="C43" s="140">
        <v>0</v>
      </c>
      <c r="D43" s="140">
        <v>18906214.289999999</v>
      </c>
      <c r="E43" s="140">
        <v>-18906214.289999999</v>
      </c>
      <c r="F43" s="140">
        <f t="shared" si="0"/>
        <v>0</v>
      </c>
      <c r="G43" s="139"/>
      <c r="H43" s="139"/>
      <c r="I43" s="139"/>
      <c r="J43" s="139"/>
    </row>
    <row r="44" spans="1:10" x14ac:dyDescent="0.2">
      <c r="A44" s="180">
        <v>8250</v>
      </c>
      <c r="B44" s="139" t="s">
        <v>51</v>
      </c>
      <c r="C44" s="140">
        <v>0</v>
      </c>
      <c r="D44" s="140">
        <v>18906214.289999999</v>
      </c>
      <c r="E44" s="140">
        <v>-18903014.289999999</v>
      </c>
      <c r="F44" s="140">
        <f t="shared" si="0"/>
        <v>3200</v>
      </c>
      <c r="G44" s="139"/>
      <c r="H44" s="139"/>
      <c r="I44" s="139"/>
      <c r="J44" s="139"/>
    </row>
    <row r="45" spans="1:10" x14ac:dyDescent="0.2">
      <c r="A45" s="180">
        <v>8260</v>
      </c>
      <c r="B45" s="139" t="s">
        <v>50</v>
      </c>
      <c r="C45" s="140">
        <v>0</v>
      </c>
      <c r="D45" s="140">
        <v>18903014.289999999</v>
      </c>
      <c r="E45" s="140">
        <v>-18903014.289999999</v>
      </c>
      <c r="F45" s="140">
        <f t="shared" si="0"/>
        <v>0</v>
      </c>
      <c r="G45" s="139"/>
      <c r="H45" s="139"/>
      <c r="I45" s="139"/>
      <c r="J45" s="139"/>
    </row>
    <row r="46" spans="1:10" x14ac:dyDescent="0.2">
      <c r="A46" s="180">
        <v>8270</v>
      </c>
      <c r="B46" s="139" t="s">
        <v>49</v>
      </c>
      <c r="C46" s="140">
        <v>0</v>
      </c>
      <c r="D46" s="140">
        <v>18903014.289999999</v>
      </c>
      <c r="E46" s="140">
        <v>0</v>
      </c>
      <c r="F46" s="140">
        <f t="shared" si="0"/>
        <v>18903014.289999999</v>
      </c>
      <c r="G46" s="139"/>
      <c r="H46" s="139"/>
      <c r="I46" s="139"/>
      <c r="J46" s="139"/>
    </row>
    <row r="48" spans="1:10" x14ac:dyDescent="0.2">
      <c r="B48" s="22" t="s">
        <v>538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Notas a los Edos Financieros</vt:lpstr>
      <vt:lpstr>ESF</vt:lpstr>
      <vt:lpstr>ACT</vt:lpstr>
      <vt:lpstr>VHP</vt:lpstr>
      <vt:lpstr>EFE</vt:lpstr>
      <vt:lpstr>Conciliacion_Ig</vt:lpstr>
      <vt:lpstr>Conciliacion_Eg</vt:lpstr>
      <vt:lpstr>Memoria</vt:lpstr>
      <vt:lpstr>ACT!Títulos_a_imprimir</vt:lpstr>
      <vt:lpstr>EFE!Títulos_a_imprimir</vt:lpstr>
      <vt:lpstr>ESF!Títulos_a_imprimir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Dir.Administrativa</cp:lastModifiedBy>
  <cp:lastPrinted>2022-10-19T22:07:50Z</cp:lastPrinted>
  <dcterms:created xsi:type="dcterms:W3CDTF">2012-12-11T20:36:24Z</dcterms:created>
  <dcterms:modified xsi:type="dcterms:W3CDTF">2022-10-19T22:08:46Z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