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24226"/>
  <bookViews>
    <workbookView xWindow="65416" yWindow="65416" windowWidth="29040" windowHeight="15840" tabRatio="863" firstSheet="9" activeTab="13"/>
  </bookViews>
  <sheets>
    <sheet name="Notas a los Edos Financieros" sheetId="1" r:id="rId1"/>
    <sheet name="ESF" sheetId="59" r:id="rId2"/>
    <sheet name="ESF (I)" sheetId="2" state="hidden" r:id="rId3"/>
    <sheet name="Anexo 1 Nota ESF-03 2022" sheetId="66" r:id="rId4"/>
    <sheet name="Anexo 2 Nota ACREE ESF-03 2022" sheetId="67" r:id="rId5"/>
    <sheet name="ACT" sheetId="60" r:id="rId6"/>
    <sheet name="ACT (I)" sheetId="16" state="hidden" r:id="rId7"/>
    <sheet name="VHP" sheetId="61" r:id="rId8"/>
    <sheet name="VHP (I)" sheetId="19" state="hidden" r:id="rId9"/>
    <sheet name="EFE" sheetId="62" r:id="rId10"/>
    <sheet name="EFE (I)" sheetId="21" state="hidden" r:id="rId11"/>
    <sheet name="Conciliacion_Ig" sheetId="63" r:id="rId12"/>
    <sheet name="Conciliacion_Eg" sheetId="64" r:id="rId13"/>
    <sheet name="Memoria" sheetId="65" r:id="rId14"/>
    <sheet name="Memoria (I)" sheetId="23" state="hidden" r:id="rId15"/>
  </sheets>
  <definedNames>
    <definedName name="_xlnm.Print_Area" localSheetId="5">'ACT'!$A$1:$F$264</definedName>
    <definedName name="_xlnm.Print_Area" localSheetId="3">'Anexo 1 Nota ESF-03 2022'!$A$1:$J$75</definedName>
    <definedName name="_xlnm.Print_Area" localSheetId="12">'Conciliacion_Eg'!$A$1:$E$62</definedName>
    <definedName name="_xlnm.Print_Area" localSheetId="11">'Conciliacion_Ig'!$A$1:$E$40</definedName>
    <definedName name="_xlnm.Print_Area" localSheetId="9">'EFE'!$A$1:$G$95</definedName>
    <definedName name="_xlnm.Print_Area" localSheetId="1">'ESF'!$A$1:$J$185</definedName>
    <definedName name="_xlnm.Print_Area" localSheetId="13">'Memoria'!$A$1:$K$83</definedName>
    <definedName name="_xlnm.Print_Area" localSheetId="7">'VHP'!$A$1:$G$46</definedName>
    <definedName name="_xlnm.Print_Titles" localSheetId="1">'ESF'!$1:$6</definedName>
    <definedName name="_xlnm.Print_Titles" localSheetId="3">'Anexo 1 Nota ESF-03 2022'!$1:$4</definedName>
    <definedName name="_xlnm.Print_Titles" localSheetId="4">'Anexo 2 Nota ACREE ESF-03 2022'!$1:$4</definedName>
    <definedName name="_xlnm.Print_Titles" localSheetId="5">'ACT'!$1:$6</definedName>
    <definedName name="_xlnm.Print_Titles" localSheetId="9">'EFE'!$1:$6</definedName>
  </definedNames>
  <calcPr calcId="191029"/>
  <extLst/>
</workbook>
</file>

<file path=xl/sharedStrings.xml><?xml version="1.0" encoding="utf-8"?>
<sst xmlns="http://schemas.openxmlformats.org/spreadsheetml/2006/main" count="1116" uniqueCount="725">
  <si>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</si>
  <si>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</si>
  <si>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</si>
  <si>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</si>
  <si>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</si>
  <si>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</si>
  <si>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</si>
  <si>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</si>
  <si>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</si>
  <si>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</si>
  <si>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</si>
  <si>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</si>
  <si>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</si>
  <si>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</si>
  <si>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</si>
  <si>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</si>
  <si>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</si>
  <si>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</si>
  <si>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</si>
  <si>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</si>
  <si>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</si>
  <si>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</si>
  <si>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</si>
  <si>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</si>
  <si>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</si>
  <si>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</si>
  <si>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</si>
  <si>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</si>
  <si>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</si>
  <si>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</si>
  <si>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</si>
  <si>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</si>
  <si>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</si>
  <si>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</si>
  <si>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</si>
  <si>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</si>
  <si>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</si>
  <si>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</si>
  <si>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</si>
  <si>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</si>
  <si>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</si>
  <si>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</si>
  <si>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</si>
  <si>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</si>
  <si>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</si>
  <si>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</si>
  <si>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</si>
  <si>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</si>
  <si>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</si>
  <si>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</si>
  <si>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</si>
  <si>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</si>
  <si>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</si>
  <si>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</si>
  <si>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</si>
  <si>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</si>
  <si>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</si>
  <si>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</si>
  <si>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</si>
  <si>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</si>
  <si>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</si>
  <si>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</si>
  <si>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</si>
  <si>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</si>
  <si>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</si>
  <si>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</si>
  <si>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</si>
  <si>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</si>
  <si>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</si>
  <si>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</si>
  <si>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</si>
  <si>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</si>
  <si>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</si>
  <si>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</si>
  <si>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</si>
  <si>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</si>
  <si>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</si>
  <si>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</si>
  <si>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</si>
  <si>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</si>
  <si>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</si>
  <si>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</si>
  <si>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</si>
  <si>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</si>
  <si>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</si>
  <si>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</si>
  <si>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</si>
  <si>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</si>
  <si>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</si>
  <si>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</si>
  <si>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</si>
  <si>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</si>
  <si>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</si>
  <si>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</si>
  <si>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</si>
  <si>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</si>
  <si>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</si>
  <si>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</si>
  <si>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</si>
  <si>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</si>
  <si>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</si>
  <si>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</si>
  <si>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</si>
  <si>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</si>
  <si>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</si>
  <si>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</si>
  <si>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</si>
  <si>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</si>
  <si>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</si>
  <si>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</si>
  <si>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</si>
  <si>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</si>
  <si>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</si>
  <si>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</si>
  <si>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</si>
  <si>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</si>
  <si>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</si>
  <si>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</si>
  <si>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</si>
  <si>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</si>
  <si>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</si>
  <si>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</si>
  <si>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</si>
  <si>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</si>
  <si>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</si>
  <si>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</si>
  <si>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</si>
  <si>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</si>
  <si>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</si>
  <si>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</si>
  <si>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</si>
  <si>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</si>
  <si>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</si>
  <si>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</si>
  <si>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</si>
  <si>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</si>
  <si>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</si>
  <si>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</si>
  <si>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</si>
  <si>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</si>
  <si>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</si>
  <si>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</si>
  <si>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</si>
  <si>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</si>
  <si>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</si>
  <si>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</si>
  <si>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</si>
  <si>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</si>
  <si>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</si>
  <si>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</si>
  <si>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</si>
  <si>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</si>
  <si>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</si>
  <si>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</si>
  <si>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</si>
  <si>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</si>
  <si>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</si>
  <si>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</si>
  <si>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</si>
  <si>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</si>
  <si>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</si>
  <si>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</si>
  <si>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</si>
  <si>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</si>
  <si>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</si>
  <si>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</si>
  <si>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</si>
  <si>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</si>
  <si>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</si>
  <si>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</si>
  <si>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</si>
  <si>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</si>
  <si>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</si>
  <si>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</si>
  <si>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</si>
  <si>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</si>
  <si>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</si>
  <si>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</si>
  <si>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</si>
  <si>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</si>
  <si>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</si>
  <si>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</si>
  <si>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</si>
  <si>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</si>
  <si>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</si>
  <si>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</si>
  <si>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</si>
  <si>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</si>
  <si>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</si>
  <si>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</si>
  <si>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</si>
  <si>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</si>
  <si>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</si>
  <si>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</si>
  <si>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</si>
  <si>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</si>
  <si>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</si>
  <si>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</si>
  <si>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</si>
  <si>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</si>
  <si>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</si>
  <si>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</si>
  <si>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</si>
  <si>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</si>
  <si>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</si>
  <si>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</si>
  <si>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</si>
  <si>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</si>
  <si>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</si>
  <si>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</si>
  <si>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</si>
  <si>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</si>
  <si>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</si>
  <si>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</si>
  <si>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</si>
  <si>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</si>
  <si>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</si>
  <si>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</si>
  <si>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</si>
  <si>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</si>
  <si>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</si>
  <si>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</si>
  <si>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</si>
  <si>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</si>
  <si>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</si>
  <si>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</si>
  <si>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</si>
  <si>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</si>
  <si>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</si>
  <si>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</si>
  <si>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</si>
  <si>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</si>
  <si>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</si>
  <si>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</si>
  <si>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</si>
  <si>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</si>
  <si>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</si>
  <si>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</si>
  <si>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</si>
  <si>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</si>
  <si>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</si>
  <si>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</si>
  <si>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</si>
  <si>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</si>
  <si>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</si>
  <si>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</si>
  <si>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</si>
  <si>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</si>
  <si>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</si>
  <si>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</si>
  <si>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</si>
  <si>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</si>
  <si>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</si>
  <si>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</si>
  <si>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</si>
  <si>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</si>
  <si>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</si>
  <si>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</si>
  <si>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</si>
  <si>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</si>
  <si>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</si>
  <si>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</si>
  <si>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</si>
  <si>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</si>
  <si>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</si>
  <si>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</si>
  <si>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</si>
  <si>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</si>
  <si>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</si>
  <si>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</si>
  <si>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</si>
  <si>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</si>
  <si>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</si>
  <si>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</si>
  <si>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</si>
  <si>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</si>
  <si>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</si>
  <si>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</si>
  <si>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</si>
  <si>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</si>
  <si>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</si>
  <si>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</si>
  <si>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</si>
  <si>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</si>
  <si>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</si>
  <si>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</si>
  <si>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</si>
  <si>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</si>
  <si>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</si>
  <si>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</si>
  <si>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</si>
  <si>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</si>
  <si>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</si>
  <si>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</si>
  <si>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</si>
  <si>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</si>
  <si>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</si>
  <si>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</si>
  <si>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</si>
  <si>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</si>
  <si>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</si>
  <si>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</si>
  <si>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</si>
  <si>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</si>
  <si>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</si>
  <si>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</si>
  <si>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</si>
  <si>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</si>
  <si>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</si>
  <si>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</si>
  <si>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</si>
  <si>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</si>
  <si>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</si>
  <si>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</si>
  <si>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</si>
  <si>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</si>
  <si>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</si>
  <si>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</si>
  <si>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</si>
  <si>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</si>
  <si>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</si>
  <si>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</si>
  <si>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</si>
  <si>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</si>
  <si>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</si>
  <si>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</si>
  <si>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</si>
  <si>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</si>
  <si>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</si>
  <si>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</si>
  <si>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</si>
  <si>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</si>
  <si>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</si>
  <si>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</si>
  <si>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</si>
  <si>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</si>
  <si>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</si>
  <si>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</si>
  <si>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</si>
  <si>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</si>
  <si>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</si>
  <si>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</si>
  <si>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</si>
  <si>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</si>
  <si>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</si>
  <si>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</si>
  <si>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</si>
  <si>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</si>
  <si>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</si>
  <si>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</si>
  <si>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</si>
  <si>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</si>
  <si>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</si>
  <si>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</si>
  <si>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</si>
  <si>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</si>
  <si>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</si>
  <si>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</si>
  <si>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</si>
  <si>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</si>
  <si>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</si>
  <si>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</si>
  <si>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</si>
  <si>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</si>
  <si>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</si>
  <si>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</si>
  <si>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</si>
  <si>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</si>
  <si>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</si>
  <si>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</si>
  <si>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</si>
  <si>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</si>
  <si>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</si>
  <si>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</si>
  <si>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</si>
  <si>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</si>
  <si>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</si>
  <si>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</si>
  <si>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</si>
  <si>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</si>
  <si>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</si>
  <si>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</si>
  <si>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</si>
  <si>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</si>
  <si>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</si>
  <si>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</si>
  <si>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</si>
  <si>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</si>
  <si>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</si>
  <si>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</si>
  <si>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</si>
  <si>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</si>
  <si>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</si>
  <si>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</si>
  <si>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</si>
  <si>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</si>
  <si>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</si>
  <si>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</si>
  <si>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</si>
  <si>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</si>
  <si>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</si>
  <si>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</si>
  <si>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</si>
  <si>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</si>
  <si>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</si>
  <si>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</si>
  <si>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</si>
  <si>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</si>
  <si>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</si>
  <si>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</si>
  <si>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</si>
  <si>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</si>
  <si>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</si>
  <si>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</si>
  <si>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</si>
  <si>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</si>
  <si>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</si>
  <si>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</si>
  <si>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</si>
  <si>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</si>
  <si>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</si>
  <si>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</si>
  <si>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</si>
  <si>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</si>
  <si>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</si>
  <si>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</si>
  <si>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</si>
  <si>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</si>
  <si>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</si>
  <si>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</si>
  <si>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</si>
  <si>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</si>
  <si>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</si>
  <si>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</si>
  <si>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</si>
  <si>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</si>
  <si>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</si>
  <si>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</si>
  <si>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</si>
  <si>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</si>
  <si>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</si>
  <si>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</si>
  <si>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</si>
  <si>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</si>
  <si>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</si>
  <si>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</si>
  <si>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</si>
  <si>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</si>
  <si>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</si>
  <si>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</si>
  <si>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</si>
  <si>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</si>
  <si>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</si>
  <si>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</si>
  <si>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</si>
  <si>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</si>
  <si>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</si>
  <si>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</si>
  <si>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</si>
  <si>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</si>
  <si>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</si>
  <si>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</si>
  <si>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</si>
  <si>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</si>
  <si>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</si>
  <si>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</si>
  <si>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</si>
  <si>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</si>
  <si>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</si>
  <si>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</si>
  <si>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</si>
  <si>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</si>
  <si>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</si>
  <si>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</si>
  <si>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</si>
  <si>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</si>
  <si>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</si>
  <si>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</si>
  <si>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</si>
  <si>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</si>
  <si>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</si>
  <si>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</si>
  <si>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</si>
  <si>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</si>
  <si>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</si>
  <si>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</si>
  <si>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</si>
  <si>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</si>
  <si>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</si>
  <si>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</si>
  <si>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</si>
  <si>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</si>
  <si>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</si>
  <si>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</si>
  <si>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</si>
  <si>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</si>
  <si>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</si>
  <si>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</si>
  <si>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</si>
  <si>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</si>
  <si>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</si>
  <si>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</si>
  <si>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</si>
  <si>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</si>
  <si>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</si>
  <si>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</si>
  <si>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</si>
  <si>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</si>
  <si>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</si>
  <si>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</si>
  <si>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</si>
  <si>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</si>
  <si>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</si>
  <si>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</si>
  <si>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</si>
  <si>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</si>
  <si>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</si>
  <si>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</si>
  <si>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</si>
  <si>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</si>
  <si>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</si>
  <si>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</si>
  <si>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</si>
  <si>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</si>
  <si>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</si>
  <si>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</si>
  <si>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</si>
  <si>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</si>
  <si>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</si>
  <si>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</si>
  <si>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</si>
  <si>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</si>
  <si>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</si>
  <si>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</si>
  <si>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</si>
  <si>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</si>
  <si>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</si>
  <si>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</si>
  <si>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</si>
  <si>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</si>
  <si>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</si>
  <si>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</si>
  <si>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</si>
  <si>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</si>
  <si>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</si>
  <si>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</si>
  <si>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</si>
  <si>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</si>
  <si>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</si>
  <si>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</si>
  <si>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</si>
  <si>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</si>
  <si>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</si>
  <si>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</si>
  <si>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</si>
  <si>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</si>
  <si>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</si>
  <si>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</si>
  <si>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</si>
  <si>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</si>
  <si>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</si>
  <si>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</si>
  <si>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</si>
  <si>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</si>
  <si>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</si>
  <si>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</si>
  <si>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</si>
  <si>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</si>
  <si>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</si>
  <si>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</si>
  <si>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</si>
  <si>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</si>
  <si>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</si>
  <si>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</si>
  <si>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</si>
  <si>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</si>
  <si>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</si>
  <si>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</si>
  <si>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</si>
  <si>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</si>
  <si>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</si>
  <si>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</si>
  <si>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</si>
  <si>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</si>
  <si>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</si>
  <si>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</si>
  <si>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</si>
  <si>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</si>
  <si>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</si>
  <si>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</si>
  <si>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</si>
  <si>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</si>
  <si>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</si>
  <si>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</si>
  <si>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</si>
  <si>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</si>
  <si>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</si>
  <si>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</si>
  <si>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</si>
  <si>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</si>
  <si>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</si>
  <si>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</si>
  <si>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</si>
  <si>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</si>
  <si>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</si>
  <si>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</si>
  <si>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</si>
  <si>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</si>
  <si>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</si>
  <si>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</si>
  <si>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</si>
  <si>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</si>
  <si>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</si>
  <si>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</si>
  <si>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</si>
  <si>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</si>
  <si>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</si>
  <si>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</si>
  <si>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</si>
  <si>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</si>
  <si>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</si>
  <si>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</si>
  <si>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</si>
  <si>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</si>
  <si>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</si>
  <si>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</si>
  <si>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</si>
  <si>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</si>
  <si>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Correspondiente del 01 DE ENERO AL 30 DE SEPTIEMBRE DEL 2022</t>
  </si>
  <si>
    <t>Correspondiente del 01 de ENERO AL 30 DE SEPTIEMBRE DEL 2022</t>
  </si>
  <si>
    <t>INSTITUTO MUNICIPAL DE PLANEACIÓN DE GUANAJUATO, GTO.</t>
  </si>
  <si>
    <t>NOTAS DE DESGLOSE.</t>
  </si>
  <si>
    <t>INFORMACIÓN CONTABLE</t>
  </si>
  <si>
    <t>1122   TRANSFERENCIA MUNICIPAL</t>
  </si>
  <si>
    <t>CUENTA</t>
  </si>
  <si>
    <t>NOMBRE DE LA CUENTA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</si>
  <si>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</si>
  <si>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</si>
  <si>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</si>
  <si>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</si>
  <si>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</si>
  <si>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</si>
  <si>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</si>
  <si>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0112200001</t>
  </si>
  <si>
    <t>Municpio de Guanajuato</t>
  </si>
  <si>
    <t>Corresponde al registro Arrastre de saldos inciales 2012</t>
  </si>
  <si>
    <t>Varios registros de nómina no compensados en su oportunidad en ejercicios anteriores.</t>
  </si>
  <si>
    <t>0112300001</t>
  </si>
  <si>
    <t>Funcionarios y Empleados</t>
  </si>
  <si>
    <t>1123    DEUDORES DIVERSOS POR COBRAR A CORTO PLAZO</t>
  </si>
  <si>
    <t>Lucía Villa Ramírez</t>
  </si>
  <si>
    <t xml:space="preserve">CHS-175, 191 y 200 por concepto de pagos por compra de avituallamiento para la oficina y un estante. </t>
  </si>
  <si>
    <t>Se depuró la cuenta, pendiente de notificar para su cancelación o reintegro del saldo pendiente.</t>
  </si>
  <si>
    <t>María Esther Arteaga Rodríguez</t>
  </si>
  <si>
    <t>Importe corresponde al pago indebido de la 1ra. Quincena de agosto de 2018 por término de su gestión.</t>
  </si>
  <si>
    <t>Se descontará de su finiquito.</t>
  </si>
  <si>
    <t>Hortencia Ramírez Vázquez</t>
  </si>
  <si>
    <t>CH-203 para cubrir gastos de operación de la oficina</t>
  </si>
  <si>
    <t>0112300003</t>
  </si>
  <si>
    <t>Alfredo Arredondo Pérez</t>
  </si>
  <si>
    <t>Pago de gastos por concepto de servicios generales polizas de seguros, avituallamientos y gastos de operación de la oficina entre otros y ajustes según acta de sesion de Ayuntamiento de fecha 30 de septiembre de 2013</t>
  </si>
  <si>
    <t xml:space="preserve">Gastos a comprobar para cubrir diversos gastos de operación de oficina. </t>
  </si>
  <si>
    <t>Comprobacion de gastos por compra de café para la oficina ygastos de transporte de personal</t>
  </si>
  <si>
    <t>Varios cheques emitidos para cubrir gastos por concepto de pago de servicios generales, avituallamiento y diversos de operación de la oficina</t>
  </si>
  <si>
    <t>Magdalena Vargas Suárez</t>
  </si>
  <si>
    <t>Diferencia de gastos de avituallamiento para la oficina pendiente de comprobar.</t>
  </si>
  <si>
    <t>Gastos por Comprobar</t>
  </si>
  <si>
    <t>Anticipos de nómina</t>
  </si>
  <si>
    <t>TOTAL_1123</t>
  </si>
  <si>
    <t>0112500001</t>
  </si>
  <si>
    <t>Claudia Cristina Cano Gutierrez</t>
  </si>
  <si>
    <t>Creación de Fondo Fijo para pago de servicios generales, avitualamiento y diversos de operación de la oficina.</t>
  </si>
  <si>
    <t>Comprobación Pendiente</t>
  </si>
  <si>
    <t>TOTAL_1125</t>
  </si>
  <si>
    <t>1126    PRÉSTAMOS OTORGADOS A CORTO PLAZO</t>
  </si>
  <si>
    <t>NO APLICA</t>
  </si>
  <si>
    <t>TOTAL_1126</t>
  </si>
  <si>
    <t>1129    OTROS DERECHOS A RECIBIR EFECTIVO O EQUIVALENTES A CORTO PLAZO</t>
  </si>
  <si>
    <t>0112900001</t>
  </si>
  <si>
    <t>SUBSIDIO AL EMPLEO</t>
  </si>
  <si>
    <t xml:space="preserve">Se cancela en la declaración del im puesto retenido sobre sueldos del  y salarios del mes de septiembre </t>
  </si>
  <si>
    <t>Pendiente de registrar para su cancelación</t>
  </si>
  <si>
    <t>MUNICIPIO DE GUANAJUATO</t>
  </si>
  <si>
    <t>Arrastre de saldos 2018</t>
  </si>
  <si>
    <t xml:space="preserve">En proceso de depuración </t>
  </si>
  <si>
    <t>Servicio de Administración Tributaria del Estado de Guanajuato (SATEG)</t>
  </si>
  <si>
    <t>Se solicito reintegro por pago duplicado del Impuesto Sobre Nómina del mes de Mayo del 2021 y saldo a favor del mes de julio del 2016</t>
  </si>
  <si>
    <t>Pendiente de registrar en cuanto SATEG reintegre.</t>
  </si>
  <si>
    <t>TOTAL_1129</t>
  </si>
  <si>
    <t>1131    DERECHOS A RECIBIR BIENES O SERVICIOS</t>
  </si>
  <si>
    <t>0113100001</t>
  </si>
  <si>
    <t>OXXO EXPRESS SA DE CV</t>
  </si>
  <si>
    <t xml:space="preserve">Vales de gasolina </t>
  </si>
  <si>
    <t>Al cierre de este periodo se cuenta con un monto de 4,100 en vales para gasolina</t>
  </si>
  <si>
    <t>TOTAL_1131</t>
  </si>
  <si>
    <t>Bajo protesta de decir verdad declaramos que los Estados Financieros y sus notas, son razonablemente correctos y son responsabilidad del emisor.</t>
  </si>
  <si>
    <t>DE DESGLOSE</t>
  </si>
  <si>
    <t>2111    SERVICIOS PERSONALES POR PAGAR A CORTO PLAZO</t>
  </si>
  <si>
    <t>IMPORTE BALAZA</t>
  </si>
  <si>
    <t>PASIVOS CAP. 1000 18</t>
  </si>
  <si>
    <t>Registro en pasivo Liquidación Arq. Ma. Esther Arteaga Rodríguez, Prima de Antigüedad e indemnizaciones por separación.</t>
  </si>
  <si>
    <t xml:space="preserve">No se ha cubierto el pago porque la Arq. Tiene demanda contra el Municipio de Guanajuato y aún no se notifica al IMPLAN la resolución. </t>
  </si>
  <si>
    <t>TOTAL_2111</t>
  </si>
  <si>
    <t>2112    PROVEEDORES POR PAGAR A CORTO PLAZO</t>
  </si>
  <si>
    <t>IMPORTE BALANZA</t>
  </si>
  <si>
    <t xml:space="preserve">  211200001  </t>
  </si>
  <si>
    <t>Prov por pagar CP</t>
  </si>
  <si>
    <t>TOTAL_2112</t>
  </si>
  <si>
    <t>2117    RETENCIONES Y CONTRIBUCIONES POR PAGAR A CORTO PLAZO</t>
  </si>
  <si>
    <t xml:space="preserve">  211700001  </t>
  </si>
  <si>
    <t xml:space="preserve">Retenciones de ISR </t>
  </si>
  <si>
    <t>TOTAL_2117</t>
  </si>
  <si>
    <t>2119    OTROS DERECHOS A RECIBIR EFECTIVO O EQUIVALENTES A CORTO PLAZO</t>
  </si>
  <si>
    <t>NOTA:   ESF-03</t>
  </si>
  <si>
    <t xml:space="preserve">  211900001  </t>
  </si>
  <si>
    <t>Otras ctas pagar CP</t>
  </si>
  <si>
    <t>TOTAL_2119</t>
  </si>
  <si>
    <t>ANEXO 1 DE LA NOTA ESF-03-2022</t>
  </si>
  <si>
    <t>DEL 01 DE ENERO AL 30 DE SEPTIEMBRE DEL 2022</t>
  </si>
  <si>
    <t>ANEXO 2 DE LA NOTA ESF-03-2022</t>
  </si>
  <si>
    <t>Se depuraron los arrastes de saldos que se tenian al 30 de junio 2022</t>
  </si>
  <si>
    <t>Se depuraron arrastres de saldos.</t>
  </si>
  <si>
    <t>Arrastre de saldos acreedores personal IMPLAN $96,485.71, reintegro de gasto de nómina septiembre  2022  $310,326.74</t>
  </si>
  <si>
    <t>En proceso de depuración arrastres de saldos.</t>
  </si>
  <si>
    <t>Retenciones de impuestos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</si>
</sst>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5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1" fillId="3" borderId="0" xfId="27" applyFont="1" applyFill="1" applyAlignment="1">
      <alignment horizontal="right" vertical="center"/>
      <protection/>
    </xf>
    <xf numFmtId="0" fontId="15" fillId="3" borderId="0" xfId="27" applyFont="1" applyFill="1" applyAlignment="1">
      <alignment horizontal="left" vertical="center"/>
      <protection/>
    </xf>
    <xf numFmtId="0" fontId="12" fillId="0" borderId="0" xfId="27" applyFont="1" applyAlignment="1">
      <alignment vertical="center"/>
      <protection/>
    </xf>
    <xf numFmtId="0" fontId="15" fillId="3" borderId="0" xfId="27" applyFont="1" applyFill="1" applyAlignment="1">
      <alignment vertical="center"/>
      <protection/>
    </xf>
    <xf numFmtId="0" fontId="15" fillId="4" borderId="0" xfId="27" applyFont="1" applyFill="1" applyAlignment="1">
      <alignment horizontal="center" vertical="center"/>
      <protection/>
    </xf>
    <xf numFmtId="0" fontId="15" fillId="4" borderId="0" xfId="27" applyFont="1" applyFill="1">
      <alignment/>
      <protection/>
    </xf>
    <xf numFmtId="0" fontId="12" fillId="0" borderId="0" xfId="27" applyFont="1">
      <alignment/>
      <protection/>
    </xf>
    <xf numFmtId="0" fontId="16" fillId="5" borderId="0" xfId="27" applyFont="1" applyFill="1">
      <alignment/>
      <protection/>
    </xf>
    <xf numFmtId="0" fontId="12" fillId="0" borderId="0" xfId="27" applyFont="1" applyAlignment="1">
      <alignment horizontal="center"/>
      <protection/>
    </xf>
    <xf numFmtId="0" fontId="16" fillId="6" borderId="0" xfId="27" applyFont="1" applyFill="1">
      <alignment/>
      <protection/>
    </xf>
    <xf numFmtId="4" fontId="12" fillId="0" borderId="0" xfId="27" applyNumberFormat="1" applyFont="1">
      <alignment/>
      <protection/>
    </xf>
    <xf numFmtId="0" fontId="3" fillId="3" borderId="0" xfId="27" applyFont="1" applyFill="1" applyAlignment="1">
      <alignment horizontal="left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3" borderId="0" xfId="28" applyFont="1" applyFill="1" applyAlignment="1">
      <alignment horizontal="right" vertical="center"/>
      <protection/>
    </xf>
    <xf numFmtId="0" fontId="3" fillId="3" borderId="0" xfId="28" applyFont="1" applyFill="1" applyAlignment="1">
      <alignment horizontal="left" vertical="center"/>
      <protection/>
    </xf>
    <xf numFmtId="0" fontId="12" fillId="0" borderId="0" xfId="28" applyFont="1">
      <alignment/>
      <protection/>
    </xf>
    <xf numFmtId="0" fontId="15" fillId="4" borderId="0" xfId="28" applyFont="1" applyFill="1" applyAlignment="1">
      <alignment horizontal="center" vertical="center"/>
      <protection/>
    </xf>
    <xf numFmtId="0" fontId="15" fillId="4" borderId="0" xfId="28" applyFont="1" applyFill="1">
      <alignment/>
      <protection/>
    </xf>
    <xf numFmtId="0" fontId="16" fillId="5" borderId="0" xfId="28" applyFont="1" applyFill="1">
      <alignment/>
      <protection/>
    </xf>
    <xf numFmtId="0" fontId="12" fillId="0" borderId="0" xfId="28" applyFont="1" applyAlignment="1">
      <alignment horizontal="center"/>
      <protection/>
    </xf>
    <xf numFmtId="4" fontId="12" fillId="0" borderId="0" xfId="28" applyNumberFormat="1" applyFont="1">
      <alignment/>
      <protection/>
    </xf>
    <xf numFmtId="0" fontId="12" fillId="0" borderId="0" xfId="28" applyFont="1" applyAlignment="1">
      <alignment vertical="center"/>
      <protection/>
    </xf>
    <xf numFmtId="0" fontId="11" fillId="3" borderId="0" xfId="27" applyFont="1" applyFill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>
      <alignment/>
      <protection/>
    </xf>
    <xf numFmtId="0" fontId="18" fillId="0" borderId="3" xfId="30" applyFont="1" applyFill="1" applyBorder="1" applyAlignment="1" applyProtection="1">
      <alignment horizontal="center"/>
      <protection locked="0"/>
    </xf>
    <xf numFmtId="0" fontId="18" fillId="0" borderId="4" xfId="30" applyFont="1" applyFill="1" applyBorder="1" applyProtection="1">
      <protection locked="0"/>
    </xf>
    <xf numFmtId="0" fontId="15" fillId="4" borderId="0" xfId="31" applyFont="1" applyFill="1">
      <alignment/>
      <protection/>
    </xf>
    <xf numFmtId="0" fontId="16" fillId="5" borderId="0" xfId="31" applyFont="1" applyFill="1">
      <alignment/>
      <protection/>
    </xf>
    <xf numFmtId="0" fontId="12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4" fontId="4" fillId="0" borderId="0" xfId="31" applyNumberFormat="1" applyFont="1">
      <alignment/>
      <protection/>
    </xf>
    <xf numFmtId="9" fontId="4" fillId="0" borderId="0" xfId="31" applyNumberFormat="1" applyFont="1">
      <alignment/>
      <protection/>
    </xf>
    <xf numFmtId="0" fontId="11" fillId="7" borderId="9" xfId="32" applyFont="1" applyFill="1" applyBorder="1" applyAlignment="1">
      <alignment vertical="center"/>
      <protection/>
    </xf>
    <xf numFmtId="4" fontId="11" fillId="7" borderId="10" xfId="32" applyNumberFormat="1" applyFont="1" applyFill="1" applyBorder="1" applyAlignment="1">
      <alignment horizontal="right" vertical="center" wrapText="1" indent="1"/>
      <protection/>
    </xf>
    <xf numFmtId="0" fontId="7" fillId="0" borderId="0" xfId="32" applyFont="1">
      <alignment/>
      <protection/>
    </xf>
    <xf numFmtId="0" fontId="11" fillId="0" borderId="11" xfId="32" applyFont="1" applyBorder="1" applyAlignment="1">
      <alignment vertical="center"/>
      <protection/>
    </xf>
    <xf numFmtId="0" fontId="11" fillId="0" borderId="11" xfId="32" applyFont="1" applyBorder="1" applyAlignment="1">
      <alignment horizontal="right" vertical="center"/>
      <protection/>
    </xf>
    <xf numFmtId="4" fontId="11" fillId="0" borderId="10" xfId="32" applyNumberFormat="1" applyFont="1" applyBorder="1" applyAlignment="1">
      <alignment horizontal="right" vertical="center" wrapText="1" indent="1"/>
      <protection/>
    </xf>
    <xf numFmtId="4" fontId="12" fillId="0" borderId="10" xfId="32" applyNumberFormat="1" applyFont="1" applyBorder="1" applyAlignment="1">
      <alignment horizontal="right" vertical="center" wrapText="1" indent="1"/>
      <protection/>
    </xf>
    <xf numFmtId="0" fontId="7" fillId="0" borderId="9" xfId="32" applyFont="1" applyBorder="1">
      <alignment/>
      <protection/>
    </xf>
    <xf numFmtId="0" fontId="12" fillId="0" borderId="12" xfId="32" applyFont="1" applyBorder="1" applyAlignment="1">
      <alignment horizontal="left" vertical="center" wrapText="1" indent="1"/>
      <protection/>
    </xf>
    <xf numFmtId="0" fontId="12" fillId="0" borderId="9" xfId="32" applyFont="1" applyBorder="1" applyAlignment="1">
      <alignment horizontal="left" vertical="center"/>
      <protection/>
    </xf>
    <xf numFmtId="0" fontId="12" fillId="0" borderId="11" xfId="32" applyFont="1" applyBorder="1" applyAlignment="1">
      <alignment horizontal="left" vertical="center" indent="1"/>
      <protection/>
    </xf>
    <xf numFmtId="0" fontId="12" fillId="0" borderId="11" xfId="32" applyFont="1" applyBorder="1" applyAlignment="1">
      <alignment horizontal="left" vertical="center" wrapText="1"/>
      <protection/>
    </xf>
    <xf numFmtId="4" fontId="12" fillId="0" borderId="11" xfId="32" applyNumberFormat="1" applyFont="1" applyBorder="1" applyAlignment="1">
      <alignment horizontal="right" vertical="center" wrapText="1" indent="1"/>
      <protection/>
    </xf>
    <xf numFmtId="0" fontId="11" fillId="0" borderId="9" xfId="32" applyFont="1" applyBorder="1" applyAlignment="1">
      <alignment vertical="center"/>
      <protection/>
    </xf>
    <xf numFmtId="0" fontId="4" fillId="0" borderId="9" xfId="32" applyFont="1" applyBorder="1" applyAlignment="1">
      <alignment horizontal="left" vertical="center"/>
      <protection/>
    </xf>
    <xf numFmtId="0" fontId="4" fillId="0" borderId="9" xfId="32" applyFont="1" applyBorder="1" applyAlignment="1">
      <alignment horizontal="left"/>
      <protection/>
    </xf>
    <xf numFmtId="4" fontId="12" fillId="0" borderId="10" xfId="32" applyNumberFormat="1" applyFont="1" applyBorder="1" applyAlignment="1">
      <alignment horizontal="right" vertical="center" indent="1"/>
      <protection/>
    </xf>
    <xf numFmtId="0" fontId="12" fillId="0" borderId="11" xfId="32" applyFont="1" applyBorder="1" applyAlignment="1">
      <alignment horizontal="left" vertical="center"/>
      <protection/>
    </xf>
    <xf numFmtId="4" fontId="12" fillId="0" borderId="13" xfId="32" applyNumberFormat="1" applyFont="1" applyBorder="1" applyAlignment="1">
      <alignment horizontal="right" vertical="center" indent="1"/>
      <protection/>
    </xf>
    <xf numFmtId="0" fontId="11" fillId="7" borderId="10" xfId="32" applyFont="1" applyFill="1" applyBorder="1" applyAlignment="1">
      <alignment vertical="center"/>
      <protection/>
    </xf>
    <xf numFmtId="0" fontId="4" fillId="0" borderId="11" xfId="32" applyFont="1" applyBorder="1" applyAlignment="1">
      <alignment horizontal="left" vertical="center" indent="1"/>
      <protection/>
    </xf>
    <xf numFmtId="0" fontId="4" fillId="0" borderId="9" xfId="32" applyFont="1" applyBorder="1" applyAlignment="1">
      <alignment vertical="center"/>
      <protection/>
    </xf>
    <xf numFmtId="0" fontId="4" fillId="0" borderId="12" xfId="32" applyFont="1" applyBorder="1" applyAlignment="1">
      <alignment horizontal="left" vertical="center" wrapText="1" indent="1"/>
      <protection/>
    </xf>
    <xf numFmtId="4" fontId="11" fillId="7" borderId="10" xfId="32" applyNumberFormat="1" applyFont="1" applyFill="1" applyBorder="1" applyAlignment="1">
      <alignment horizontal="right" vertical="center"/>
      <protection/>
    </xf>
    <xf numFmtId="0" fontId="7" fillId="0" borderId="11" xfId="32" applyFont="1" applyBorder="1">
      <alignment/>
      <protection/>
    </xf>
    <xf numFmtId="4" fontId="11" fillId="0" borderId="11" xfId="32" applyNumberFormat="1" applyFont="1" applyBorder="1" applyAlignment="1">
      <alignment horizontal="right" vertical="center"/>
      <protection/>
    </xf>
    <xf numFmtId="0" fontId="11" fillId="0" borderId="12" xfId="32" applyFont="1" applyBorder="1" applyAlignment="1">
      <alignment vertical="center"/>
      <protection/>
    </xf>
    <xf numFmtId="0" fontId="12" fillId="0" borderId="11" xfId="32" applyFont="1" applyBorder="1" applyAlignment="1">
      <alignment vertical="center"/>
      <protection/>
    </xf>
    <xf numFmtId="4" fontId="12" fillId="0" borderId="11" xfId="32" applyNumberFormat="1" applyFont="1" applyBorder="1" applyAlignment="1">
      <alignment horizontal="right" vertical="center"/>
      <protection/>
    </xf>
    <xf numFmtId="0" fontId="11" fillId="2" borderId="9" xfId="32" applyFont="1" applyFill="1" applyBorder="1" applyAlignment="1">
      <alignment vertical="center"/>
      <protection/>
    </xf>
    <xf numFmtId="0" fontId="11" fillId="7" borderId="14" xfId="32" applyFont="1" applyFill="1" applyBorder="1" applyAlignment="1">
      <alignment vertical="center"/>
      <protection/>
    </xf>
    <xf numFmtId="0" fontId="4" fillId="0" borderId="12" xfId="32" applyFont="1" applyBorder="1" applyAlignment="1">
      <alignment horizontal="left" vertical="center" indent="1"/>
      <protection/>
    </xf>
    <xf numFmtId="4" fontId="4" fillId="0" borderId="10" xfId="32" applyNumberFormat="1" applyFont="1" applyBorder="1" applyAlignment="1">
      <alignment horizontal="right" vertical="center" wrapText="1" indent="1"/>
      <protection/>
    </xf>
    <xf numFmtId="0" fontId="4" fillId="0" borderId="11" xfId="32" applyFont="1" applyBorder="1" applyAlignment="1">
      <alignment vertical="center"/>
      <protection/>
    </xf>
    <xf numFmtId="4" fontId="4" fillId="0" borderId="11" xfId="32" applyNumberFormat="1" applyFont="1" applyBorder="1" applyAlignment="1">
      <alignment horizontal="right" vertical="center"/>
      <protection/>
    </xf>
    <xf numFmtId="0" fontId="3" fillId="0" borderId="9" xfId="32" applyFont="1" applyBorder="1" applyAlignment="1">
      <alignment vertical="center"/>
      <protection/>
    </xf>
    <xf numFmtId="0" fontId="3" fillId="0" borderId="12" xfId="32" applyFont="1" applyBorder="1" applyAlignment="1">
      <alignment vertical="center"/>
      <protection/>
    </xf>
    <xf numFmtId="4" fontId="3" fillId="0" borderId="10" xfId="32" applyNumberFormat="1" applyFont="1" applyBorder="1" applyAlignment="1">
      <alignment horizontal="right" vertical="center" wrapText="1" indent="1"/>
      <protection/>
    </xf>
    <xf numFmtId="4" fontId="4" fillId="0" borderId="10" xfId="32" applyNumberFormat="1" applyFont="1" applyBorder="1" applyAlignment="1">
      <alignment horizontal="right" vertical="center" indent="1"/>
      <protection/>
    </xf>
    <xf numFmtId="49" fontId="4" fillId="0" borderId="9" xfId="32" applyNumberFormat="1" applyFont="1" applyBorder="1">
      <alignment/>
      <protection/>
    </xf>
    <xf numFmtId="0" fontId="4" fillId="0" borderId="11" xfId="32" applyFont="1" applyBorder="1">
      <alignment/>
      <protection/>
    </xf>
    <xf numFmtId="9" fontId="4" fillId="0" borderId="0" xfId="33" applyFont="1"/>
    <xf numFmtId="0" fontId="18" fillId="0" borderId="3" xfId="30" applyFont="1" applyBorder="1" applyAlignment="1" applyProtection="1">
      <alignment horizontal="center"/>
      <protection locked="0"/>
    </xf>
    <xf numFmtId="0" fontId="18" fillId="0" borderId="4" xfId="30" applyFont="1" applyBorder="1" applyProtection="1">
      <protection locked="0"/>
    </xf>
    <xf numFmtId="0" fontId="10" fillId="8" borderId="0" xfId="0" applyFont="1" applyFill="1" applyAlignment="1">
      <alignment horizontal="center" vertical="center"/>
    </xf>
    <xf numFmtId="0" fontId="3" fillId="8" borderId="0" xfId="22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3" fillId="0" borderId="0" xfId="22" applyFont="1" applyAlignment="1">
      <alignment vertical="top"/>
      <protection/>
    </xf>
    <xf numFmtId="0" fontId="15" fillId="4" borderId="0" xfId="27" applyFont="1" applyFill="1" applyAlignment="1">
      <alignment horizontal="center" vertical="top"/>
      <protection/>
    </xf>
    <xf numFmtId="0" fontId="2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center" vertical="top"/>
    </xf>
    <xf numFmtId="0" fontId="2" fillId="0" borderId="0" xfId="22" applyFont="1" applyAlignment="1">
      <alignment horizontal="left" vertical="top" wrapText="1" indent="1"/>
      <protection/>
    </xf>
    <xf numFmtId="0" fontId="4" fillId="0" borderId="0" xfId="22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5" fillId="4" borderId="0" xfId="31" applyFont="1" applyFill="1" applyAlignment="1">
      <alignment horizontal="center" vertical="top"/>
      <protection/>
    </xf>
    <xf numFmtId="0" fontId="7" fillId="0" borderId="0" xfId="22" applyFont="1" applyAlignment="1">
      <alignment horizontal="left" vertical="top" indent="1"/>
      <protection/>
    </xf>
    <xf numFmtId="0" fontId="6" fillId="0" borderId="0" xfId="22" applyFont="1" applyAlignment="1">
      <alignment horizontal="left" vertical="top" wrapText="1" indent="1"/>
      <protection/>
    </xf>
    <xf numFmtId="0" fontId="3" fillId="8" borderId="0" xfId="22" applyFont="1" applyFill="1" applyAlignment="1">
      <alignment horizontal="centerContinuous" vertical="center" wrapText="1"/>
      <protection/>
    </xf>
    <xf numFmtId="0" fontId="7" fillId="8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Alignment="1" quotePrefix="1">
      <alignment horizontal="left" wrapText="1" indent="1"/>
      <protection/>
    </xf>
    <xf numFmtId="49" fontId="4" fillId="0" borderId="9" xfId="32" applyNumberFormat="1" applyFont="1" applyBorder="1" applyAlignment="1">
      <alignment vertical="center"/>
      <protection/>
    </xf>
    <xf numFmtId="4" fontId="7" fillId="0" borderId="0" xfId="0" applyNumberFormat="1" applyFont="1"/>
    <xf numFmtId="0" fontId="7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9" borderId="15" xfId="21" applyFont="1" applyFill="1" applyBorder="1" applyAlignment="1">
      <alignment horizontal="left" vertical="top"/>
      <protection/>
    </xf>
    <xf numFmtId="0" fontId="3" fillId="9" borderId="15" xfId="21" applyFont="1" applyFill="1" applyBorder="1" applyAlignment="1">
      <alignment horizontal="left" vertical="top" wrapText="1"/>
      <protection/>
    </xf>
    <xf numFmtId="4" fontId="7" fillId="0" borderId="15" xfId="0" applyNumberFormat="1" applyFont="1" applyBorder="1"/>
    <xf numFmtId="4" fontId="7" fillId="0" borderId="15" xfId="0" applyNumberFormat="1" applyFont="1" applyBorder="1" applyAlignment="1">
      <alignment horizontal="left" wrapText="1"/>
    </xf>
    <xf numFmtId="0" fontId="7" fillId="0" borderId="15" xfId="0" applyFont="1" applyBorder="1" applyAlignment="1">
      <alignment horizontal="justify" vertical="center" wrapText="1"/>
    </xf>
    <xf numFmtId="43" fontId="3" fillId="9" borderId="15" xfId="20" applyFont="1" applyFill="1" applyBorder="1" applyAlignment="1">
      <alignment horizontal="justify" vertical="center" wrapText="1"/>
    </xf>
    <xf numFmtId="0" fontId="10" fillId="9" borderId="15" xfId="22" applyFont="1" applyFill="1" applyBorder="1" applyAlignment="1">
      <alignment horizontal="center" vertical="center" wrapText="1"/>
      <protection/>
    </xf>
    <xf numFmtId="0" fontId="10" fillId="9" borderId="15" xfId="0" applyFont="1" applyFill="1" applyBorder="1" applyAlignment="1">
      <alignment horizontal="center" vertical="center"/>
    </xf>
    <xf numFmtId="4" fontId="10" fillId="9" borderId="15" xfId="0" applyNumberFormat="1" applyFont="1" applyFill="1" applyBorder="1" applyAlignment="1">
      <alignment horizontal="center" vertical="center"/>
    </xf>
    <xf numFmtId="4" fontId="10" fillId="9" borderId="15" xfId="0" applyNumberFormat="1" applyFont="1" applyFill="1" applyBorder="1" applyAlignment="1" quotePrefix="1">
      <alignment horizontal="center" vertical="center"/>
    </xf>
    <xf numFmtId="0" fontId="10" fillId="9" borderId="15" xfId="0" applyFont="1" applyFill="1" applyBorder="1" applyAlignment="1">
      <alignment horizontal="justify" vertical="center" wrapText="1"/>
    </xf>
    <xf numFmtId="43" fontId="7" fillId="0" borderId="15" xfId="20" applyFont="1" applyBorder="1" applyAlignment="1">
      <alignment horizontal="justify" vertical="center" wrapText="1"/>
    </xf>
    <xf numFmtId="0" fontId="23" fillId="10" borderId="15" xfId="0" applyFont="1" applyFill="1" applyBorder="1" applyAlignment="1">
      <alignment wrapText="1"/>
    </xf>
    <xf numFmtId="4" fontId="23" fillId="10" borderId="15" xfId="0" applyNumberFormat="1" applyFont="1" applyFill="1" applyBorder="1" applyAlignment="1">
      <alignment wrapText="1"/>
    </xf>
    <xf numFmtId="4" fontId="23" fillId="10" borderId="15" xfId="0" applyNumberFormat="1" applyFont="1" applyFill="1" applyBorder="1" applyAlignment="1">
      <alignment horizontal="justify" vertical="center" wrapText="1"/>
    </xf>
    <xf numFmtId="49" fontId="24" fillId="0" borderId="16" xfId="0" applyNumberFormat="1" applyFont="1" applyBorder="1" applyAlignment="1">
      <alignment vertical="center" wrapText="1"/>
    </xf>
    <xf numFmtId="49" fontId="24" fillId="0" borderId="17" xfId="0" applyNumberFormat="1" applyFont="1" applyBorder="1" applyAlignment="1">
      <alignment vertical="center" wrapText="1"/>
    </xf>
    <xf numFmtId="4" fontId="24" fillId="0" borderId="17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justify" vertical="center" wrapText="1"/>
    </xf>
    <xf numFmtId="43" fontId="7" fillId="0" borderId="18" xfId="20" applyFont="1" applyBorder="1" applyAlignment="1">
      <alignment horizontal="justify" vertical="center" wrapText="1"/>
    </xf>
    <xf numFmtId="49" fontId="7" fillId="0" borderId="15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0" borderId="15" xfId="20" applyNumberFormat="1" applyFont="1" applyBorder="1" applyAlignment="1">
      <alignment vertical="center" wrapText="1"/>
    </xf>
    <xf numFmtId="0" fontId="23" fillId="10" borderId="15" xfId="0" applyFont="1" applyFill="1" applyBorder="1" applyAlignment="1">
      <alignment horizontal="left" wrapText="1"/>
    </xf>
    <xf numFmtId="49" fontId="7" fillId="0" borderId="15" xfId="0" applyNumberFormat="1" applyFont="1" applyBorder="1" applyAlignment="1">
      <alignment horizontal="justify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justify" vertical="center" wrapText="1"/>
    </xf>
    <xf numFmtId="0" fontId="10" fillId="8" borderId="15" xfId="0" applyFont="1" applyFill="1" applyBorder="1" applyAlignment="1">
      <alignment wrapText="1"/>
    </xf>
    <xf numFmtId="0" fontId="25" fillId="8" borderId="15" xfId="0" applyFont="1" applyFill="1" applyBorder="1" applyAlignment="1">
      <alignment wrapText="1"/>
    </xf>
    <xf numFmtId="4" fontId="25" fillId="8" borderId="15" xfId="0" applyNumberFormat="1" applyFont="1" applyFill="1" applyBorder="1" applyAlignment="1">
      <alignment wrapText="1"/>
    </xf>
    <xf numFmtId="4" fontId="25" fillId="8" borderId="15" xfId="0" applyNumberFormat="1" applyFont="1" applyFill="1" applyBorder="1" applyAlignment="1">
      <alignment horizontal="justify" vertical="center" wrapText="1"/>
    </xf>
    <xf numFmtId="0" fontId="7" fillId="0" borderId="15" xfId="0" applyFont="1" applyBorder="1" applyAlignment="1">
      <alignment horizontal="left" wrapText="1"/>
    </xf>
    <xf numFmtId="43" fontId="7" fillId="0" borderId="15" xfId="20" applyFont="1" applyBorder="1" applyAlignment="1">
      <alignment horizontal="center" vertical="center" wrapText="1"/>
    </xf>
    <xf numFmtId="0" fontId="5" fillId="9" borderId="10" xfId="21" applyFont="1" applyFill="1" applyBorder="1" applyAlignment="1">
      <alignment horizontal="left" vertical="top"/>
      <protection/>
    </xf>
    <xf numFmtId="0" fontId="3" fillId="9" borderId="10" xfId="21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10" fillId="0" borderId="15" xfId="0" applyNumberFormat="1" applyFont="1" applyBorder="1" applyAlignment="1">
      <alignment wrapText="1"/>
    </xf>
    <xf numFmtId="4" fontId="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0" fontId="5" fillId="11" borderId="10" xfId="21" applyFont="1" applyFill="1" applyBorder="1" applyAlignment="1">
      <alignment horizontal="left" vertical="top"/>
      <protection/>
    </xf>
    <xf numFmtId="0" fontId="3" fillId="11" borderId="10" xfId="21" applyFont="1" applyFill="1" applyBorder="1" applyAlignment="1">
      <alignment horizontal="left" vertical="top" wrapText="1"/>
      <protection/>
    </xf>
    <xf numFmtId="4" fontId="7" fillId="11" borderId="0" xfId="0" applyNumberFormat="1" applyFont="1" applyFill="1"/>
    <xf numFmtId="0" fontId="10" fillId="11" borderId="15" xfId="22" applyFont="1" applyFill="1" applyBorder="1" applyAlignment="1">
      <alignment horizontal="center" vertical="center" wrapText="1"/>
      <protection/>
    </xf>
    <xf numFmtId="0" fontId="10" fillId="11" borderId="15" xfId="0" applyFont="1" applyFill="1" applyBorder="1" applyAlignment="1">
      <alignment horizontal="center" vertical="center"/>
    </xf>
    <xf numFmtId="4" fontId="10" fillId="11" borderId="15" xfId="0" applyNumberFormat="1" applyFont="1" applyFill="1" applyBorder="1" applyAlignment="1">
      <alignment horizontal="center" vertical="center"/>
    </xf>
    <xf numFmtId="4" fontId="10" fillId="11" borderId="15" xfId="0" applyNumberFormat="1" applyFont="1" applyFill="1" applyBorder="1" applyAlignment="1" quotePrefix="1">
      <alignment horizontal="center" vertical="center"/>
    </xf>
    <xf numFmtId="0" fontId="10" fillId="11" borderId="15" xfId="0" applyFont="1" applyFill="1" applyBorder="1" applyAlignment="1">
      <alignment horizontal="justify" vertical="center" wrapText="1"/>
    </xf>
    <xf numFmtId="49" fontId="7" fillId="0" borderId="15" xfId="0" applyNumberFormat="1" applyFont="1" applyBorder="1" applyAlignment="1" quotePrefix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0" fontId="10" fillId="11" borderId="15" xfId="0" applyFont="1" applyFill="1" applyBorder="1" applyAlignment="1">
      <alignment wrapText="1"/>
    </xf>
    <xf numFmtId="0" fontId="25" fillId="11" borderId="15" xfId="0" applyFont="1" applyFill="1" applyBorder="1" applyAlignment="1">
      <alignment wrapText="1"/>
    </xf>
    <xf numFmtId="4" fontId="25" fillId="11" borderId="15" xfId="0" applyNumberFormat="1" applyFont="1" applyFill="1" applyBorder="1" applyAlignment="1">
      <alignment wrapText="1"/>
    </xf>
    <xf numFmtId="4" fontId="25" fillId="11" borderId="15" xfId="0" applyNumberFormat="1" applyFont="1" applyFill="1" applyBorder="1" applyAlignment="1">
      <alignment horizontal="justify" vertical="center" wrapText="1"/>
    </xf>
    <xf numFmtId="0" fontId="3" fillId="0" borderId="0" xfId="22" applyFont="1" applyAlignment="1" applyProtection="1">
      <alignment horizontal="left" vertical="center"/>
      <protection locked="0"/>
    </xf>
    <xf numFmtId="0" fontId="4" fillId="0" borderId="19" xfId="22" applyFont="1" applyBorder="1" applyAlignment="1">
      <alignment horizontal="center" vertical="top"/>
      <protection/>
    </xf>
    <xf numFmtId="0" fontId="4" fillId="0" borderId="0" xfId="22" applyFont="1" applyAlignment="1">
      <alignment vertical="top" wrapText="1"/>
      <protection/>
    </xf>
    <xf numFmtId="43" fontId="3" fillId="9" borderId="18" xfId="20" applyFont="1" applyFill="1" applyBorder="1" applyAlignment="1">
      <alignment horizontal="justify" vertical="center" wrapText="1"/>
    </xf>
    <xf numFmtId="0" fontId="10" fillId="9" borderId="20" xfId="22" applyFont="1" applyFill="1" applyBorder="1" applyAlignment="1">
      <alignment horizontal="center" vertical="center" wrapText="1"/>
      <protection/>
    </xf>
    <xf numFmtId="0" fontId="10" fillId="9" borderId="20" xfId="0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justify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left" vertical="center" wrapText="1"/>
    </xf>
    <xf numFmtId="4" fontId="25" fillId="8" borderId="15" xfId="0" applyNumberFormat="1" applyFont="1" applyFill="1" applyBorder="1" applyAlignment="1">
      <alignment horizontal="right" vertical="center" wrapText="1"/>
    </xf>
    <xf numFmtId="0" fontId="7" fillId="8" borderId="15" xfId="0" applyFont="1" applyFill="1" applyBorder="1" applyAlignment="1">
      <alignment horizontal="left" vertical="top" wrapText="1"/>
    </xf>
    <xf numFmtId="4" fontId="25" fillId="8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15" xfId="20" applyNumberFormat="1" applyFont="1" applyBorder="1" applyAlignment="1">
      <alignment horizontal="right" vertical="center" wrapText="1"/>
    </xf>
    <xf numFmtId="49" fontId="7" fillId="0" borderId="15" xfId="20" applyNumberFormat="1" applyFont="1" applyBorder="1" applyAlignment="1">
      <alignment horizontal="justify" vertical="center" wrapText="1"/>
    </xf>
    <xf numFmtId="4" fontId="25" fillId="8" borderId="15" xfId="0" applyNumberFormat="1" applyFont="1" applyFill="1" applyBorder="1" applyAlignment="1">
      <alignment horizontal="right" wrapText="1"/>
    </xf>
    <xf numFmtId="4" fontId="7" fillId="0" borderId="15" xfId="0" applyNumberFormat="1" applyFont="1" applyBorder="1" applyAlignment="1">
      <alignment horizontal="right" wrapText="1"/>
    </xf>
    <xf numFmtId="43" fontId="3" fillId="9" borderId="10" xfId="20" applyFont="1" applyFill="1" applyBorder="1" applyAlignment="1">
      <alignment horizontal="justify" vertical="center" wrapText="1"/>
    </xf>
    <xf numFmtId="0" fontId="5" fillId="0" borderId="0" xfId="22" applyFont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10" fillId="0" borderId="15" xfId="0" applyFont="1" applyBorder="1" applyAlignment="1">
      <alignment horizontal="justify" vertical="center" wrapText="1"/>
    </xf>
    <xf numFmtId="4" fontId="0" fillId="0" borderId="0" xfId="0" applyNumberFormat="1"/>
    <xf numFmtId="0" fontId="15" fillId="3" borderId="0" xfId="27" applyFont="1" applyFill="1" applyAlignment="1">
      <alignment horizontal="center" vertical="center"/>
      <protection/>
    </xf>
    <xf numFmtId="0" fontId="11" fillId="3" borderId="0" xfId="27" applyFont="1" applyFill="1" applyAlignment="1">
      <alignment horizontal="center" vertical="center"/>
      <protection/>
    </xf>
    <xf numFmtId="0" fontId="15" fillId="3" borderId="21" xfId="27" applyFont="1" applyFill="1" applyBorder="1" applyAlignment="1">
      <alignment horizontal="center" vertical="center"/>
      <protection/>
    </xf>
    <xf numFmtId="0" fontId="3" fillId="3" borderId="0" xfId="27" applyFont="1" applyFill="1" applyAlignment="1">
      <alignment horizontal="center" vertical="center"/>
      <protection/>
    </xf>
    <xf numFmtId="0" fontId="3" fillId="3" borderId="0" xfId="27" applyFont="1" applyFill="1" applyAlignment="1">
      <alignment vertical="center"/>
      <protection/>
    </xf>
    <xf numFmtId="0" fontId="19" fillId="12" borderId="0" xfId="0" applyFont="1" applyFill="1" applyAlignment="1">
      <alignment horizontal="center" vertical="center" wrapText="1"/>
    </xf>
    <xf numFmtId="0" fontId="20" fillId="12" borderId="0" xfId="0" applyFont="1" applyFill="1" applyAlignment="1">
      <alignment horizontal="center" vertical="center" wrapText="1"/>
    </xf>
    <xf numFmtId="0" fontId="21" fillId="12" borderId="0" xfId="0" applyFont="1" applyFill="1" applyAlignment="1">
      <alignment horizontal="center" vertical="center" wrapText="1"/>
    </xf>
    <xf numFmtId="0" fontId="22" fillId="12" borderId="0" xfId="0" applyFont="1" applyFill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0" xfId="20" applyNumberFormat="1" applyFont="1" applyBorder="1" applyAlignment="1">
      <alignment horizontal="center" vertical="center" wrapText="1"/>
    </xf>
    <xf numFmtId="4" fontId="7" fillId="0" borderId="22" xfId="20" applyNumberFormat="1" applyFont="1" applyBorder="1" applyAlignment="1">
      <alignment horizontal="center" vertical="center" wrapText="1"/>
    </xf>
    <xf numFmtId="0" fontId="5" fillId="9" borderId="16" xfId="21" applyFont="1" applyFill="1" applyBorder="1" applyAlignment="1">
      <alignment horizontal="left" vertical="top"/>
      <protection/>
    </xf>
    <xf numFmtId="0" fontId="5" fillId="9" borderId="17" xfId="21" applyFont="1" applyFill="1" applyBorder="1" applyAlignment="1">
      <alignment horizontal="left" vertical="top"/>
      <protection/>
    </xf>
    <xf numFmtId="0" fontId="5" fillId="9" borderId="18" xfId="21" applyFont="1" applyFill="1" applyBorder="1" applyAlignment="1">
      <alignment horizontal="left" vertical="top"/>
      <protection/>
    </xf>
    <xf numFmtId="0" fontId="24" fillId="9" borderId="16" xfId="0" applyFont="1" applyFill="1" applyBorder="1" applyAlignment="1">
      <alignment horizontal="left" vertical="center"/>
    </xf>
    <xf numFmtId="0" fontId="24" fillId="9" borderId="17" xfId="0" applyFont="1" applyFill="1" applyBorder="1" applyAlignment="1">
      <alignment horizontal="left" vertical="center"/>
    </xf>
    <xf numFmtId="0" fontId="24" fillId="9" borderId="18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11" fillId="3" borderId="0" xfId="28" applyFont="1" applyFill="1" applyAlignment="1">
      <alignment horizontal="center" vertical="center"/>
      <protection/>
    </xf>
    <xf numFmtId="0" fontId="10" fillId="7" borderId="23" xfId="32" applyFont="1" applyFill="1" applyBorder="1" applyAlignment="1">
      <alignment horizontal="center" vertical="center"/>
      <protection/>
    </xf>
    <xf numFmtId="0" fontId="10" fillId="7" borderId="13" xfId="32" applyFont="1" applyFill="1" applyBorder="1" applyAlignment="1">
      <alignment horizontal="center" vertical="center"/>
      <protection/>
    </xf>
    <xf numFmtId="0" fontId="10" fillId="7" borderId="24" xfId="32" applyFont="1" applyFill="1" applyBorder="1" applyAlignment="1">
      <alignment horizontal="center" vertical="center"/>
      <protection/>
    </xf>
    <xf numFmtId="0" fontId="10" fillId="7" borderId="19" xfId="32" applyFont="1" applyFill="1" applyBorder="1" applyAlignment="1">
      <alignment horizontal="center" vertical="center"/>
      <protection/>
    </xf>
    <xf numFmtId="0" fontId="10" fillId="7" borderId="0" xfId="32" applyFont="1" applyFill="1" applyAlignment="1">
      <alignment horizontal="center" vertical="center"/>
      <protection/>
    </xf>
    <xf numFmtId="0" fontId="10" fillId="7" borderId="25" xfId="32" applyFont="1" applyFill="1" applyBorder="1" applyAlignment="1">
      <alignment horizontal="center" vertical="center"/>
      <protection/>
    </xf>
    <xf numFmtId="0" fontId="10" fillId="7" borderId="14" xfId="32" applyFont="1" applyFill="1" applyBorder="1" applyAlignment="1">
      <alignment horizontal="center" vertical="center"/>
      <protection/>
    </xf>
    <xf numFmtId="0" fontId="10" fillId="7" borderId="21" xfId="32" applyFont="1" applyFill="1" applyBorder="1" applyAlignment="1">
      <alignment horizontal="center" vertical="center"/>
      <protection/>
    </xf>
    <xf numFmtId="0" fontId="10" fillId="7" borderId="26" xfId="32" applyFont="1" applyFill="1" applyBorder="1" applyAlignment="1">
      <alignment horizontal="center" vertical="center"/>
      <protection/>
    </xf>
    <xf numFmtId="0" fontId="3" fillId="7" borderId="23" xfId="32" applyFont="1" applyFill="1" applyBorder="1" applyAlignment="1" applyProtection="1">
      <alignment horizontal="center" vertical="center" wrapText="1"/>
      <protection locked="0"/>
    </xf>
    <xf numFmtId="0" fontId="3" fillId="7" borderId="13" xfId="32" applyFont="1" applyFill="1" applyBorder="1" applyAlignment="1" applyProtection="1">
      <alignment horizontal="center" vertical="center" wrapText="1"/>
      <protection locked="0"/>
    </xf>
    <xf numFmtId="0" fontId="3" fillId="7" borderId="24" xfId="32" applyFont="1" applyFill="1" applyBorder="1" applyAlignment="1" applyProtection="1">
      <alignment horizontal="center" vertical="center" wrapText="1"/>
      <protection locked="0"/>
    </xf>
    <xf numFmtId="0" fontId="3" fillId="7" borderId="19" xfId="32" applyFont="1" applyFill="1" applyBorder="1" applyAlignment="1" applyProtection="1">
      <alignment horizontal="center" vertical="center" wrapText="1"/>
      <protection locked="0"/>
    </xf>
    <xf numFmtId="0" fontId="3" fillId="7" borderId="0" xfId="32" applyFont="1" applyFill="1" applyAlignment="1" applyProtection="1">
      <alignment horizontal="center" vertical="center" wrapText="1"/>
      <protection locked="0"/>
    </xf>
    <xf numFmtId="0" fontId="3" fillId="7" borderId="25" xfId="32" applyFont="1" applyFill="1" applyBorder="1" applyAlignment="1" applyProtection="1">
      <alignment horizontal="center" vertical="center" wrapText="1"/>
      <protection locked="0"/>
    </xf>
    <xf numFmtId="0" fontId="11" fillId="3" borderId="0" xfId="28" applyFont="1" applyFill="1" applyAlignment="1">
      <alignment vertical="center"/>
      <protection/>
    </xf>
    <xf numFmtId="0" fontId="11" fillId="3" borderId="0" xfId="28" applyFont="1" applyFill="1" applyAlignment="1">
      <alignment horizontal="center"/>
      <protection/>
    </xf>
    <xf numFmtId="0" fontId="11" fillId="3" borderId="0" xfId="28" applyFont="1" applyFill="1">
      <alignment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Porcentaje" xfId="33"/>
    <cellStyle name="Millares 2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619125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38100"/>
          <a:ext cx="1257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514350</xdr:colOff>
      <xdr:row>177</xdr:row>
      <xdr:rowOff>28575</xdr:rowOff>
    </xdr:from>
    <xdr:to>
      <xdr:col>8</xdr:col>
      <xdr:colOff>257175</xdr:colOff>
      <xdr:row>182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4099500"/>
          <a:ext cx="114681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70</xdr:row>
      <xdr:rowOff>161925</xdr:rowOff>
    </xdr:from>
    <xdr:to>
      <xdr:col>8</xdr:col>
      <xdr:colOff>1571625</xdr:colOff>
      <xdr:row>74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19745325"/>
          <a:ext cx="84677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47625</xdr:colOff>
      <xdr:row>0</xdr:row>
      <xdr:rowOff>571500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28575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34</xdr:row>
      <xdr:rowOff>19050</xdr:rowOff>
    </xdr:from>
    <xdr:to>
      <xdr:col>8</xdr:col>
      <xdr:colOff>1162050</xdr:colOff>
      <xdr:row>38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8362950"/>
          <a:ext cx="84677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38100</xdr:rowOff>
    </xdr:from>
    <xdr:to>
      <xdr:col>2</xdr:col>
      <xdr:colOff>19050</xdr:colOff>
      <xdr:row>0</xdr:row>
      <xdr:rowOff>571500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8100"/>
          <a:ext cx="12573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628650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8100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476250</xdr:colOff>
      <xdr:row>258</xdr:row>
      <xdr:rowOff>19050</xdr:rowOff>
    </xdr:from>
    <xdr:to>
      <xdr:col>5</xdr:col>
      <xdr:colOff>495300</xdr:colOff>
      <xdr:row>262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0930175"/>
          <a:ext cx="88296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619125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100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0</xdr:rowOff>
    </xdr:from>
    <xdr:to>
      <xdr:col>6</xdr:col>
      <xdr:colOff>28575</xdr:colOff>
      <xdr:row>40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7429500"/>
          <a:ext cx="76390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619125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38100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90</xdr:row>
      <xdr:rowOff>114300</xdr:rowOff>
    </xdr:from>
    <xdr:to>
      <xdr:col>5</xdr:col>
      <xdr:colOff>1162050</xdr:colOff>
      <xdr:row>94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17630775"/>
          <a:ext cx="81248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1057275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100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361950</xdr:colOff>
      <xdr:row>35</xdr:row>
      <xdr:rowOff>28575</xdr:rowOff>
    </xdr:from>
    <xdr:to>
      <xdr:col>3</xdr:col>
      <xdr:colOff>1038225</xdr:colOff>
      <xdr:row>37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7239000"/>
          <a:ext cx="56102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1038225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38100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58</xdr:row>
      <xdr:rowOff>66675</xdr:rowOff>
    </xdr:from>
    <xdr:to>
      <xdr:col>4</xdr:col>
      <xdr:colOff>9525</xdr:colOff>
      <xdr:row>61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11677650"/>
          <a:ext cx="5610225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2</xdr:col>
      <xdr:colOff>619125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38100"/>
          <a:ext cx="12573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76</xdr:row>
      <xdr:rowOff>47625</xdr:rowOff>
    </xdr:from>
    <xdr:to>
      <xdr:col>8</xdr:col>
      <xdr:colOff>257175</xdr:colOff>
      <xdr:row>81</xdr:row>
      <xdr:rowOff>95250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" y="14906625"/>
          <a:ext cx="114490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SheetLayoutView="100" workbookViewId="0" topLeftCell="A1">
      <pane ySplit="4" topLeftCell="A5" activePane="bottomLeft" state="frozen"/>
      <selection pane="topLeft" activeCell="A14" sqref="A14:B14"/>
      <selection pane="bottomLeft" activeCell="F20" sqref="F20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95" customHeight="1">
      <c r="A1" s="212" t="s">
        <v>630</v>
      </c>
      <c r="B1" s="212"/>
      <c r="C1" s="19"/>
      <c r="D1" s="16" t="s">
        <v>614</v>
      </c>
      <c r="E1" s="17">
        <v>2022</v>
      </c>
    </row>
    <row r="2" spans="1:5" ht="18.95" customHeight="1">
      <c r="A2" s="213" t="s">
        <v>613</v>
      </c>
      <c r="B2" s="213"/>
      <c r="C2" s="38"/>
      <c r="D2" s="16" t="s">
        <v>615</v>
      </c>
      <c r="E2" s="19" t="s">
        <v>617</v>
      </c>
    </row>
    <row r="3" spans="1:5" ht="18.95" customHeight="1">
      <c r="A3" s="214" t="s">
        <v>629</v>
      </c>
      <c r="B3" s="214"/>
      <c r="C3" s="19"/>
      <c r="D3" s="16" t="s">
        <v>616</v>
      </c>
      <c r="E3" s="17">
        <v>3</v>
      </c>
    </row>
    <row r="4" spans="1:2" ht="15" customHeight="1">
      <c r="A4" s="13" t="s">
        <v>42</v>
      </c>
      <c r="B4" s="14" t="s">
        <v>43</v>
      </c>
    </row>
    <row r="5" spans="1:2" ht="15">
      <c r="A5" s="5"/>
      <c r="B5" s="6"/>
    </row>
    <row r="6" spans="1:2" ht="15">
      <c r="A6" s="7"/>
      <c r="B6" s="8" t="s">
        <v>46</v>
      </c>
    </row>
    <row r="7" spans="1:2" ht="15">
      <c r="A7" s="7"/>
      <c r="B7" s="8"/>
    </row>
    <row r="8" spans="1:2" ht="15">
      <c r="A8" s="7"/>
      <c r="B8" s="9" t="s">
        <v>0</v>
      </c>
    </row>
    <row r="9" spans="1:2" ht="15">
      <c r="A9" s="45" t="s">
        <v>1</v>
      </c>
      <c r="B9" s="46" t="s">
        <v>2</v>
      </c>
    </row>
    <row r="10" spans="1:2" ht="15">
      <c r="A10" s="45" t="s">
        <v>3</v>
      </c>
      <c r="B10" s="46" t="s">
        <v>4</v>
      </c>
    </row>
    <row r="11" spans="1:2" ht="15">
      <c r="A11" s="45" t="s">
        <v>5</v>
      </c>
      <c r="B11" s="46" t="s">
        <v>6</v>
      </c>
    </row>
    <row r="12" spans="1:2" ht="15">
      <c r="A12" s="45" t="s">
        <v>134</v>
      </c>
      <c r="B12" s="46" t="s">
        <v>596</v>
      </c>
    </row>
    <row r="13" spans="1:2" ht="15">
      <c r="A13" s="45" t="s">
        <v>7</v>
      </c>
      <c r="B13" s="46" t="s">
        <v>597</v>
      </c>
    </row>
    <row r="14" spans="1:2" ht="15">
      <c r="A14" s="45" t="s">
        <v>8</v>
      </c>
      <c r="B14" s="46" t="s">
        <v>133</v>
      </c>
    </row>
    <row r="15" spans="1:2" ht="15">
      <c r="A15" s="45" t="s">
        <v>9</v>
      </c>
      <c r="B15" s="46" t="s">
        <v>10</v>
      </c>
    </row>
    <row r="16" spans="1:2" ht="15">
      <c r="A16" s="45" t="s">
        <v>11</v>
      </c>
      <c r="B16" s="46" t="s">
        <v>12</v>
      </c>
    </row>
    <row r="17" spans="1:2" ht="15">
      <c r="A17" s="45" t="s">
        <v>13</v>
      </c>
      <c r="B17" s="46" t="s">
        <v>14</v>
      </c>
    </row>
    <row r="18" spans="1:2" ht="15">
      <c r="A18" s="45" t="s">
        <v>15</v>
      </c>
      <c r="B18" s="46" t="s">
        <v>16</v>
      </c>
    </row>
    <row r="19" spans="1:2" ht="15">
      <c r="A19" s="45" t="s">
        <v>17</v>
      </c>
      <c r="B19" s="46" t="s">
        <v>598</v>
      </c>
    </row>
    <row r="20" spans="1:2" ht="15">
      <c r="A20" s="45" t="s">
        <v>18</v>
      </c>
      <c r="B20" s="46" t="s">
        <v>19</v>
      </c>
    </row>
    <row r="21" spans="1:2" ht="15">
      <c r="A21" s="45" t="s">
        <v>20</v>
      </c>
      <c r="B21" s="46" t="s">
        <v>186</v>
      </c>
    </row>
    <row r="22" spans="1:2" ht="15">
      <c r="A22" s="45" t="s">
        <v>21</v>
      </c>
      <c r="B22" s="46" t="s">
        <v>22</v>
      </c>
    </row>
    <row r="23" spans="1:2" ht="15">
      <c r="A23" s="98" t="s">
        <v>581</v>
      </c>
      <c r="B23" s="99" t="s">
        <v>307</v>
      </c>
    </row>
    <row r="24" spans="1:2" ht="15">
      <c r="A24" s="98" t="s">
        <v>582</v>
      </c>
      <c r="B24" s="99" t="s">
        <v>583</v>
      </c>
    </row>
    <row r="25" spans="1:2" ht="15">
      <c r="A25" s="98" t="s">
        <v>584</v>
      </c>
      <c r="B25" s="99" t="s">
        <v>344</v>
      </c>
    </row>
    <row r="26" spans="1:2" ht="15">
      <c r="A26" s="98" t="s">
        <v>585</v>
      </c>
      <c r="B26" s="99" t="s">
        <v>361</v>
      </c>
    </row>
    <row r="27" spans="1:2" ht="15">
      <c r="A27" s="45" t="s">
        <v>23</v>
      </c>
      <c r="B27" s="46" t="s">
        <v>24</v>
      </c>
    </row>
    <row r="28" spans="1:2" ht="15">
      <c r="A28" s="45" t="s">
        <v>25</v>
      </c>
      <c r="B28" s="46" t="s">
        <v>26</v>
      </c>
    </row>
    <row r="29" spans="1:2" ht="15">
      <c r="A29" s="45" t="s">
        <v>27</v>
      </c>
      <c r="B29" s="46" t="s">
        <v>28</v>
      </c>
    </row>
    <row r="30" spans="1:2" ht="15">
      <c r="A30" s="45" t="s">
        <v>29</v>
      </c>
      <c r="B30" s="46" t="s">
        <v>30</v>
      </c>
    </row>
    <row r="31" spans="1:2" ht="15">
      <c r="A31" s="45" t="s">
        <v>77</v>
      </c>
      <c r="B31" s="46" t="s">
        <v>78</v>
      </c>
    </row>
    <row r="32" spans="1:2" ht="15">
      <c r="A32" s="7"/>
      <c r="B32" s="10"/>
    </row>
    <row r="33" spans="1:2" ht="15">
      <c r="A33" s="7"/>
      <c r="B33" s="9"/>
    </row>
    <row r="34" spans="1:2" ht="15">
      <c r="A34" s="45" t="s">
        <v>49</v>
      </c>
      <c r="B34" s="46" t="s">
        <v>44</v>
      </c>
    </row>
    <row r="35" spans="1:2" ht="15">
      <c r="A35" s="45" t="s">
        <v>50</v>
      </c>
      <c r="B35" s="46" t="s">
        <v>45</v>
      </c>
    </row>
    <row r="36" spans="1:2" ht="15">
      <c r="A36" s="7"/>
      <c r="B36" s="10"/>
    </row>
    <row r="37" spans="1:2" ht="15">
      <c r="A37" s="7"/>
      <c r="B37" s="8" t="s">
        <v>47</v>
      </c>
    </row>
    <row r="38" spans="1:2" ht="15">
      <c r="A38" s="7" t="s">
        <v>48</v>
      </c>
      <c r="B38" s="46" t="s">
        <v>32</v>
      </c>
    </row>
    <row r="39" spans="1:2" ht="15">
      <c r="A39" s="7"/>
      <c r="B39" s="46" t="s">
        <v>33</v>
      </c>
    </row>
    <row r="40" spans="1:2" ht="12" thickBot="1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F84"/>
  <sheetViews>
    <sheetView view="pageBreakPreview" zoomScale="60" workbookViewId="0" topLeftCell="A25">
      <selection activeCell="N85" sqref="N85"/>
    </sheetView>
  </sheetViews>
  <sheetFormatPr defaultColWidth="9.140625" defaultRowHeight="15"/>
  <cols>
    <col min="1" max="1" width="5.8515625" style="31" customWidth="1"/>
    <col min="2" max="2" width="10.00390625" style="31" customWidth="1"/>
    <col min="3" max="3" width="63.421875" style="31" bestFit="1" customWidth="1"/>
    <col min="4" max="4" width="15.28125" style="31" bestFit="1" customWidth="1"/>
    <col min="5" max="5" width="16.421875" style="31" bestFit="1" customWidth="1"/>
    <col min="6" max="6" width="26.28125" style="31" customWidth="1"/>
    <col min="7" max="7" width="4.8515625" style="31" customWidth="1"/>
    <col min="8" max="16384" width="9.140625" style="31" customWidth="1"/>
  </cols>
  <sheetData>
    <row r="1" ht="47.25" customHeight="1"/>
    <row r="2" spans="2:6" s="37" customFormat="1" ht="15">
      <c r="B2" s="234" t="s">
        <v>630</v>
      </c>
      <c r="C2" s="234"/>
      <c r="D2" s="234"/>
      <c r="E2" s="29" t="s">
        <v>614</v>
      </c>
      <c r="F2" s="30">
        <v>2022</v>
      </c>
    </row>
    <row r="3" spans="2:6" s="37" customFormat="1" ht="15">
      <c r="B3" s="234" t="s">
        <v>623</v>
      </c>
      <c r="C3" s="234"/>
      <c r="D3" s="234"/>
      <c r="E3" s="16" t="s">
        <v>619</v>
      </c>
      <c r="F3" s="30" t="str">
        <f>ESF!I3</f>
        <v>TRIMESTRAL</v>
      </c>
    </row>
    <row r="4" spans="2:6" s="37" customFormat="1" ht="15">
      <c r="B4" s="234" t="s">
        <v>628</v>
      </c>
      <c r="C4" s="234"/>
      <c r="D4" s="234"/>
      <c r="E4" s="16" t="s">
        <v>620</v>
      </c>
      <c r="F4" s="30">
        <v>3</v>
      </c>
    </row>
    <row r="5" spans="2:6" ht="15">
      <c r="B5" s="32" t="s">
        <v>197</v>
      </c>
      <c r="C5" s="33"/>
      <c r="D5" s="33"/>
      <c r="E5" s="33"/>
      <c r="F5" s="33"/>
    </row>
    <row r="7" spans="2:6" ht="15">
      <c r="B7" s="33" t="s">
        <v>178</v>
      </c>
      <c r="C7" s="33"/>
      <c r="D7" s="33"/>
      <c r="E7" s="33"/>
      <c r="F7" s="33"/>
    </row>
    <row r="8" spans="2:6" ht="15">
      <c r="B8" s="34" t="s">
        <v>147</v>
      </c>
      <c r="C8" s="34" t="s">
        <v>144</v>
      </c>
      <c r="D8" s="34" t="s">
        <v>180</v>
      </c>
      <c r="E8" s="34" t="s">
        <v>181</v>
      </c>
      <c r="F8" s="34"/>
    </row>
    <row r="9" spans="2:5" ht="15">
      <c r="B9" s="35">
        <v>1111</v>
      </c>
      <c r="C9" s="31" t="s">
        <v>487</v>
      </c>
      <c r="D9" s="36">
        <v>0</v>
      </c>
      <c r="E9" s="36">
        <v>0</v>
      </c>
    </row>
    <row r="10" spans="2:5" ht="15">
      <c r="B10" s="35">
        <v>1112</v>
      </c>
      <c r="C10" s="31" t="s">
        <v>488</v>
      </c>
      <c r="D10" s="36">
        <v>0</v>
      </c>
      <c r="E10" s="36">
        <v>0</v>
      </c>
    </row>
    <row r="11" spans="2:5" ht="15">
      <c r="B11" s="35">
        <v>1113</v>
      </c>
      <c r="C11" s="31" t="s">
        <v>489</v>
      </c>
      <c r="D11" s="36">
        <v>1083953.38</v>
      </c>
      <c r="E11" s="36">
        <v>897397.38</v>
      </c>
    </row>
    <row r="12" spans="2:5" ht="15">
      <c r="B12" s="35">
        <v>1114</v>
      </c>
      <c r="C12" s="31" t="s">
        <v>198</v>
      </c>
      <c r="D12" s="36">
        <v>0</v>
      </c>
      <c r="E12" s="36">
        <v>0</v>
      </c>
    </row>
    <row r="13" spans="2:5" ht="15">
      <c r="B13" s="35">
        <v>1115</v>
      </c>
      <c r="C13" s="31" t="s">
        <v>199</v>
      </c>
      <c r="D13" s="36">
        <v>0</v>
      </c>
      <c r="E13" s="36">
        <v>0</v>
      </c>
    </row>
    <row r="14" spans="2:5" ht="15">
      <c r="B14" s="35">
        <v>1116</v>
      </c>
      <c r="C14" s="31" t="s">
        <v>490</v>
      </c>
      <c r="D14" s="36">
        <v>0</v>
      </c>
      <c r="E14" s="36">
        <v>0</v>
      </c>
    </row>
    <row r="15" spans="2:5" ht="15">
      <c r="B15" s="35">
        <v>1119</v>
      </c>
      <c r="C15" s="31" t="s">
        <v>491</v>
      </c>
      <c r="D15" s="36">
        <v>0</v>
      </c>
      <c r="E15" s="36">
        <v>0</v>
      </c>
    </row>
    <row r="16" spans="2:5" ht="15">
      <c r="B16" s="35">
        <v>1110</v>
      </c>
      <c r="C16" s="31" t="s">
        <v>492</v>
      </c>
      <c r="D16" s="36">
        <f>SUM(D9:D15)</f>
        <v>1083953.38</v>
      </c>
      <c r="E16" s="36">
        <f>SUM(E9:E15)</f>
        <v>897397.38</v>
      </c>
    </row>
    <row r="19" spans="2:6" ht="15">
      <c r="B19" s="33" t="s">
        <v>179</v>
      </c>
      <c r="C19" s="33"/>
      <c r="D19" s="33"/>
      <c r="E19" s="33"/>
      <c r="F19" s="33"/>
    </row>
    <row r="20" spans="2:6" ht="15">
      <c r="B20" s="34" t="s">
        <v>147</v>
      </c>
      <c r="C20" s="34" t="s">
        <v>144</v>
      </c>
      <c r="D20" s="34" t="s">
        <v>145</v>
      </c>
      <c r="E20" s="34" t="s">
        <v>493</v>
      </c>
      <c r="F20" s="34" t="s">
        <v>182</v>
      </c>
    </row>
    <row r="21" spans="2:4" ht="15">
      <c r="B21" s="35">
        <v>1230</v>
      </c>
      <c r="C21" s="31" t="s">
        <v>231</v>
      </c>
      <c r="D21" s="36">
        <f>SUM(D22:D28)</f>
        <v>0</v>
      </c>
    </row>
    <row r="22" spans="2:4" ht="15">
      <c r="B22" s="35">
        <v>1231</v>
      </c>
      <c r="C22" s="31" t="s">
        <v>232</v>
      </c>
      <c r="D22" s="36">
        <v>0</v>
      </c>
    </row>
    <row r="23" spans="2:4" ht="15">
      <c r="B23" s="35">
        <v>1232</v>
      </c>
      <c r="C23" s="31" t="s">
        <v>233</v>
      </c>
      <c r="D23" s="36">
        <v>0</v>
      </c>
    </row>
    <row r="24" spans="2:4" ht="15">
      <c r="B24" s="35">
        <v>1233</v>
      </c>
      <c r="C24" s="31" t="s">
        <v>234</v>
      </c>
      <c r="D24" s="36">
        <v>0</v>
      </c>
    </row>
    <row r="25" spans="2:4" ht="15">
      <c r="B25" s="35">
        <v>1234</v>
      </c>
      <c r="C25" s="31" t="s">
        <v>235</v>
      </c>
      <c r="D25" s="36">
        <v>0</v>
      </c>
    </row>
    <row r="26" spans="2:4" ht="15">
      <c r="B26" s="35">
        <v>1235</v>
      </c>
      <c r="C26" s="31" t="s">
        <v>236</v>
      </c>
      <c r="D26" s="36">
        <v>0</v>
      </c>
    </row>
    <row r="27" spans="2:4" ht="15">
      <c r="B27" s="35">
        <v>1236</v>
      </c>
      <c r="C27" s="31" t="s">
        <v>237</v>
      </c>
      <c r="D27" s="36">
        <v>0</v>
      </c>
    </row>
    <row r="28" spans="2:4" ht="15">
      <c r="B28" s="35">
        <v>1239</v>
      </c>
      <c r="C28" s="31" t="s">
        <v>238</v>
      </c>
      <c r="D28" s="36">
        <v>0</v>
      </c>
    </row>
    <row r="29" spans="2:4" ht="15">
      <c r="B29" s="35">
        <v>1240</v>
      </c>
      <c r="C29" s="31" t="s">
        <v>239</v>
      </c>
      <c r="D29" s="36">
        <f>SUM(D30:D37)</f>
        <v>1293713.07</v>
      </c>
    </row>
    <row r="30" spans="2:4" ht="15">
      <c r="B30" s="35">
        <v>1241</v>
      </c>
      <c r="C30" s="31" t="s">
        <v>240</v>
      </c>
      <c r="D30" s="36">
        <v>792675.23</v>
      </c>
    </row>
    <row r="31" spans="2:4" ht="15">
      <c r="B31" s="35">
        <v>1242</v>
      </c>
      <c r="C31" s="31" t="s">
        <v>241</v>
      </c>
      <c r="D31" s="36">
        <v>41266.64</v>
      </c>
    </row>
    <row r="32" spans="2:4" ht="15">
      <c r="B32" s="35">
        <v>1243</v>
      </c>
      <c r="C32" s="31" t="s">
        <v>242</v>
      </c>
      <c r="D32" s="36">
        <v>0</v>
      </c>
    </row>
    <row r="33" spans="2:4" ht="15">
      <c r="B33" s="35">
        <v>1244</v>
      </c>
      <c r="C33" s="31" t="s">
        <v>243</v>
      </c>
      <c r="D33" s="36">
        <v>223000</v>
      </c>
    </row>
    <row r="34" spans="2:4" ht="15">
      <c r="B34" s="35">
        <v>1245</v>
      </c>
      <c r="C34" s="31" t="s">
        <v>244</v>
      </c>
      <c r="D34" s="36">
        <v>0</v>
      </c>
    </row>
    <row r="35" spans="2:4" ht="15">
      <c r="B35" s="35">
        <v>1246</v>
      </c>
      <c r="C35" s="31" t="s">
        <v>245</v>
      </c>
      <c r="D35" s="36">
        <v>236771.2</v>
      </c>
    </row>
    <row r="36" spans="2:4" ht="15">
      <c r="B36" s="35">
        <v>1247</v>
      </c>
      <c r="C36" s="31" t="s">
        <v>246</v>
      </c>
      <c r="D36" s="36">
        <v>0</v>
      </c>
    </row>
    <row r="37" spans="2:4" ht="15">
      <c r="B37" s="35">
        <v>1248</v>
      </c>
      <c r="C37" s="31" t="s">
        <v>247</v>
      </c>
      <c r="D37" s="36">
        <v>0</v>
      </c>
    </row>
    <row r="38" spans="2:4" ht="15">
      <c r="B38" s="35">
        <v>1250</v>
      </c>
      <c r="C38" s="31" t="s">
        <v>249</v>
      </c>
      <c r="D38" s="36">
        <f>SUM(D39:D43)</f>
        <v>26050</v>
      </c>
    </row>
    <row r="39" spans="2:4" ht="15">
      <c r="B39" s="35">
        <v>1251</v>
      </c>
      <c r="C39" s="31" t="s">
        <v>250</v>
      </c>
      <c r="D39" s="36">
        <v>26050</v>
      </c>
    </row>
    <row r="40" spans="2:4" ht="15">
      <c r="B40" s="35">
        <v>1252</v>
      </c>
      <c r="C40" s="31" t="s">
        <v>251</v>
      </c>
      <c r="D40" s="36">
        <v>0</v>
      </c>
    </row>
    <row r="41" spans="2:4" ht="15">
      <c r="B41" s="35">
        <v>1253</v>
      </c>
      <c r="C41" s="31" t="s">
        <v>252</v>
      </c>
      <c r="D41" s="36">
        <v>0</v>
      </c>
    </row>
    <row r="42" spans="2:4" ht="15">
      <c r="B42" s="35">
        <v>1254</v>
      </c>
      <c r="C42" s="31" t="s">
        <v>253</v>
      </c>
      <c r="D42" s="36">
        <v>0</v>
      </c>
    </row>
    <row r="43" spans="2:4" ht="15">
      <c r="B43" s="35">
        <v>1259</v>
      </c>
      <c r="C43" s="31" t="s">
        <v>254</v>
      </c>
      <c r="D43" s="36">
        <v>0</v>
      </c>
    </row>
    <row r="45" spans="2:6" ht="15">
      <c r="B45" s="33" t="s">
        <v>187</v>
      </c>
      <c r="C45" s="33"/>
      <c r="D45" s="33"/>
      <c r="E45" s="33"/>
      <c r="F45" s="33"/>
    </row>
    <row r="46" spans="2:6" ht="15">
      <c r="B46" s="34" t="s">
        <v>147</v>
      </c>
      <c r="C46" s="34" t="s">
        <v>144</v>
      </c>
      <c r="D46" s="34" t="s">
        <v>595</v>
      </c>
      <c r="E46" s="34" t="s">
        <v>180</v>
      </c>
      <c r="F46" s="34"/>
    </row>
    <row r="47" spans="2:5" ht="15">
      <c r="B47" s="35">
        <v>5500</v>
      </c>
      <c r="C47" s="31" t="s">
        <v>441</v>
      </c>
      <c r="D47" s="36">
        <f>D48+D57+D60+D66+D68+D70</f>
        <v>0</v>
      </c>
      <c r="E47" s="36">
        <f>E48+E57+E60+E66+E68+E70</f>
        <v>0</v>
      </c>
    </row>
    <row r="48" spans="2:5" ht="15">
      <c r="B48" s="35">
        <v>5510</v>
      </c>
      <c r="C48" s="31" t="s">
        <v>442</v>
      </c>
      <c r="D48" s="36">
        <f>SUM(D49:D56)</f>
        <v>0</v>
      </c>
      <c r="E48" s="36">
        <f>SUM(E49:E56)</f>
        <v>0</v>
      </c>
    </row>
    <row r="49" spans="2:5" ht="15">
      <c r="B49" s="35">
        <v>5511</v>
      </c>
      <c r="C49" s="31" t="s">
        <v>443</v>
      </c>
      <c r="D49" s="36">
        <v>0</v>
      </c>
      <c r="E49" s="36">
        <v>0</v>
      </c>
    </row>
    <row r="50" spans="2:5" ht="15">
      <c r="B50" s="35">
        <v>5512</v>
      </c>
      <c r="C50" s="31" t="s">
        <v>444</v>
      </c>
      <c r="D50" s="36">
        <v>0</v>
      </c>
      <c r="E50" s="36">
        <v>0</v>
      </c>
    </row>
    <row r="51" spans="2:5" ht="15">
      <c r="B51" s="35">
        <v>5513</v>
      </c>
      <c r="C51" s="31" t="s">
        <v>445</v>
      </c>
      <c r="D51" s="36">
        <v>0</v>
      </c>
      <c r="E51" s="36">
        <v>0</v>
      </c>
    </row>
    <row r="52" spans="2:5" ht="15">
      <c r="B52" s="35">
        <v>5514</v>
      </c>
      <c r="C52" s="31" t="s">
        <v>446</v>
      </c>
      <c r="D52" s="36">
        <v>0</v>
      </c>
      <c r="E52" s="36">
        <v>0</v>
      </c>
    </row>
    <row r="53" spans="2:5" ht="15">
      <c r="B53" s="35">
        <v>5515</v>
      </c>
      <c r="C53" s="31" t="s">
        <v>447</v>
      </c>
      <c r="D53" s="36">
        <v>0</v>
      </c>
      <c r="E53" s="36">
        <v>0</v>
      </c>
    </row>
    <row r="54" spans="2:5" ht="15">
      <c r="B54" s="35">
        <v>5516</v>
      </c>
      <c r="C54" s="31" t="s">
        <v>448</v>
      </c>
      <c r="D54" s="36">
        <v>0</v>
      </c>
      <c r="E54" s="36">
        <v>0</v>
      </c>
    </row>
    <row r="55" spans="2:5" ht="15">
      <c r="B55" s="35">
        <v>5517</v>
      </c>
      <c r="C55" s="31" t="s">
        <v>449</v>
      </c>
      <c r="D55" s="36">
        <v>0</v>
      </c>
      <c r="E55" s="36">
        <v>0</v>
      </c>
    </row>
    <row r="56" spans="2:5" ht="15">
      <c r="B56" s="35">
        <v>5518</v>
      </c>
      <c r="C56" s="31" t="s">
        <v>82</v>
      </c>
      <c r="D56" s="36">
        <v>0</v>
      </c>
      <c r="E56" s="36">
        <v>0</v>
      </c>
    </row>
    <row r="57" spans="2:5" ht="15">
      <c r="B57" s="35">
        <v>5520</v>
      </c>
      <c r="C57" s="31" t="s">
        <v>81</v>
      </c>
      <c r="D57" s="36">
        <f>SUM(D58:D59)</f>
        <v>0</v>
      </c>
      <c r="E57" s="36">
        <f>SUM(E58:E59)</f>
        <v>0</v>
      </c>
    </row>
    <row r="58" spans="2:5" ht="15">
      <c r="B58" s="35">
        <v>5521</v>
      </c>
      <c r="C58" s="31" t="s">
        <v>450</v>
      </c>
      <c r="D58" s="36">
        <v>0</v>
      </c>
      <c r="E58" s="36">
        <v>0</v>
      </c>
    </row>
    <row r="59" spans="2:5" ht="15">
      <c r="B59" s="35">
        <v>5522</v>
      </c>
      <c r="C59" s="31" t="s">
        <v>451</v>
      </c>
      <c r="D59" s="36">
        <v>0</v>
      </c>
      <c r="E59" s="36">
        <v>0</v>
      </c>
    </row>
    <row r="60" spans="2:5" ht="15">
      <c r="B60" s="35">
        <v>5530</v>
      </c>
      <c r="C60" s="31" t="s">
        <v>452</v>
      </c>
      <c r="D60" s="36">
        <f>SUM(D61:D65)</f>
        <v>0</v>
      </c>
      <c r="E60" s="36">
        <f>SUM(E61:E65)</f>
        <v>0</v>
      </c>
    </row>
    <row r="61" spans="2:5" ht="15">
      <c r="B61" s="35">
        <v>5531</v>
      </c>
      <c r="C61" s="31" t="s">
        <v>453</v>
      </c>
      <c r="D61" s="36">
        <v>0</v>
      </c>
      <c r="E61" s="36">
        <v>0</v>
      </c>
    </row>
    <row r="62" spans="2:5" ht="15">
      <c r="B62" s="35">
        <v>5532</v>
      </c>
      <c r="C62" s="31" t="s">
        <v>454</v>
      </c>
      <c r="D62" s="36">
        <v>0</v>
      </c>
      <c r="E62" s="36">
        <v>0</v>
      </c>
    </row>
    <row r="63" spans="2:5" ht="15">
      <c r="B63" s="35">
        <v>5533</v>
      </c>
      <c r="C63" s="31" t="s">
        <v>455</v>
      </c>
      <c r="D63" s="36">
        <v>0</v>
      </c>
      <c r="E63" s="36">
        <v>0</v>
      </c>
    </row>
    <row r="64" spans="2:5" ht="15">
      <c r="B64" s="35">
        <v>5534</v>
      </c>
      <c r="C64" s="31" t="s">
        <v>456</v>
      </c>
      <c r="D64" s="36">
        <v>0</v>
      </c>
      <c r="E64" s="36">
        <v>0</v>
      </c>
    </row>
    <row r="65" spans="2:5" ht="15">
      <c r="B65" s="35">
        <v>5535</v>
      </c>
      <c r="C65" s="31" t="s">
        <v>457</v>
      </c>
      <c r="D65" s="36">
        <v>0</v>
      </c>
      <c r="E65" s="36">
        <v>0</v>
      </c>
    </row>
    <row r="66" spans="2:5" ht="15">
      <c r="B66" s="35">
        <v>5540</v>
      </c>
      <c r="C66" s="31" t="s">
        <v>458</v>
      </c>
      <c r="D66" s="36">
        <f>SUM(D67)</f>
        <v>0</v>
      </c>
      <c r="E66" s="36">
        <f>SUM(E67)</f>
        <v>0</v>
      </c>
    </row>
    <row r="67" spans="2:5" ht="15">
      <c r="B67" s="35">
        <v>5541</v>
      </c>
      <c r="C67" s="31" t="s">
        <v>458</v>
      </c>
      <c r="D67" s="36">
        <v>0</v>
      </c>
      <c r="E67" s="36">
        <v>0</v>
      </c>
    </row>
    <row r="68" spans="2:5" ht="15">
      <c r="B68" s="35">
        <v>5550</v>
      </c>
      <c r="C68" s="31" t="s">
        <v>459</v>
      </c>
      <c r="D68" s="36">
        <f>SUM(D69)</f>
        <v>0</v>
      </c>
      <c r="E68" s="36">
        <f>SUM(E69)</f>
        <v>0</v>
      </c>
    </row>
    <row r="69" spans="2:5" ht="15">
      <c r="B69" s="35">
        <v>5551</v>
      </c>
      <c r="C69" s="31" t="s">
        <v>459</v>
      </c>
      <c r="D69" s="36">
        <v>0</v>
      </c>
      <c r="E69" s="36">
        <v>0</v>
      </c>
    </row>
    <row r="70" spans="2:5" ht="15">
      <c r="B70" s="35">
        <v>5590</v>
      </c>
      <c r="C70" s="31" t="s">
        <v>460</v>
      </c>
      <c r="D70" s="36">
        <f>SUM(D71:D78)</f>
        <v>0</v>
      </c>
      <c r="E70" s="36">
        <f>SUM(E71:E78)</f>
        <v>0</v>
      </c>
    </row>
    <row r="71" spans="2:5" ht="15">
      <c r="B71" s="35">
        <v>5591</v>
      </c>
      <c r="C71" s="31" t="s">
        <v>461</v>
      </c>
      <c r="D71" s="36">
        <v>0</v>
      </c>
      <c r="E71" s="36">
        <v>0</v>
      </c>
    </row>
    <row r="72" spans="2:5" ht="15">
      <c r="B72" s="35">
        <v>5592</v>
      </c>
      <c r="C72" s="31" t="s">
        <v>462</v>
      </c>
      <c r="D72" s="36">
        <v>0</v>
      </c>
      <c r="E72" s="36">
        <v>0</v>
      </c>
    </row>
    <row r="73" spans="2:5" ht="15">
      <c r="B73" s="35">
        <v>5593</v>
      </c>
      <c r="C73" s="31" t="s">
        <v>463</v>
      </c>
      <c r="D73" s="36">
        <v>0</v>
      </c>
      <c r="E73" s="36">
        <v>0</v>
      </c>
    </row>
    <row r="74" spans="2:5" ht="15">
      <c r="B74" s="35">
        <v>5594</v>
      </c>
      <c r="C74" s="31" t="s">
        <v>464</v>
      </c>
      <c r="D74" s="36">
        <v>0</v>
      </c>
      <c r="E74" s="36">
        <v>0</v>
      </c>
    </row>
    <row r="75" spans="2:5" ht="15">
      <c r="B75" s="35">
        <v>5595</v>
      </c>
      <c r="C75" s="31" t="s">
        <v>465</v>
      </c>
      <c r="D75" s="36">
        <v>0</v>
      </c>
      <c r="E75" s="36">
        <v>0</v>
      </c>
    </row>
    <row r="76" spans="2:5" ht="15">
      <c r="B76" s="35">
        <v>5596</v>
      </c>
      <c r="C76" s="31" t="s">
        <v>358</v>
      </c>
      <c r="D76" s="36">
        <v>0</v>
      </c>
      <c r="E76" s="36">
        <v>0</v>
      </c>
    </row>
    <row r="77" spans="2:5" ht="15">
      <c r="B77" s="35">
        <v>5597</v>
      </c>
      <c r="C77" s="31" t="s">
        <v>466</v>
      </c>
      <c r="D77" s="36">
        <v>0</v>
      </c>
      <c r="E77" s="36">
        <v>0</v>
      </c>
    </row>
    <row r="78" spans="2:5" ht="15">
      <c r="B78" s="35">
        <v>5599</v>
      </c>
      <c r="C78" s="31" t="s">
        <v>467</v>
      </c>
      <c r="D78" s="36">
        <v>0</v>
      </c>
      <c r="E78" s="36">
        <v>0</v>
      </c>
    </row>
    <row r="79" spans="2:5" ht="15">
      <c r="B79" s="35">
        <v>5600</v>
      </c>
      <c r="C79" s="31" t="s">
        <v>80</v>
      </c>
      <c r="D79" s="36">
        <f>D80</f>
        <v>0</v>
      </c>
      <c r="E79" s="36">
        <f>SUM(E80:E81)</f>
        <v>0</v>
      </c>
    </row>
    <row r="80" spans="2:5" ht="15">
      <c r="B80" s="35">
        <v>5610</v>
      </c>
      <c r="C80" s="31" t="s">
        <v>468</v>
      </c>
      <c r="D80" s="36">
        <f>D81</f>
        <v>0</v>
      </c>
      <c r="E80" s="36">
        <v>0</v>
      </c>
    </row>
    <row r="81" spans="2:5" ht="15">
      <c r="B81" s="35">
        <v>5611</v>
      </c>
      <c r="C81" s="31" t="s">
        <v>469</v>
      </c>
      <c r="D81" s="36">
        <v>0</v>
      </c>
      <c r="E81" s="36">
        <v>0</v>
      </c>
    </row>
    <row r="83" spans="2:6" ht="12" customHeight="1">
      <c r="B83" s="233" t="s">
        <v>695</v>
      </c>
      <c r="C83" s="233"/>
      <c r="D83" s="233"/>
      <c r="E83" s="233"/>
      <c r="F83" s="233"/>
    </row>
    <row r="84" spans="2:6" ht="15">
      <c r="B84" s="233"/>
      <c r="C84" s="233"/>
      <c r="D84" s="233"/>
      <c r="E84" s="233"/>
      <c r="F84" s="233"/>
    </row>
    <row r="92" ht="11.25"/>
    <row r="93" ht="11.25"/>
    <row r="94" ht="11.2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3:D3"/>
    <mergeCell ref="B4:D4"/>
    <mergeCell ref="B83:F84"/>
  </mergeCells>
  <dataValidations count="3" xWindow="757" yWindow="695">
    <dataValidation allowBlank="1" showInputMessage="1" showErrorMessage="1" prompt="Importe final del periodo que corresponde la información financiera trimestral que se presenta." sqref="D8 D20 E46"/>
    <dataValidation allowBlank="1" showInputMessage="1" showErrorMessage="1" prompt="Saldo al 31 de diciembre del año anterior que se presenta" sqref="E8"/>
    <dataValidation allowBlank="1" showInputMessage="1" showErrorMessage="1" prompt="Importe del trimestre anterior" sqref="D46"/>
  </dataValidation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scale="63" r:id="rId2"/>
  <rowBreaks count="2" manualBreakCount="2">
    <brk id="95" max="16383" man="1"/>
    <brk id="98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4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0" t="s">
        <v>191</v>
      </c>
      <c r="B2" s="101" t="s">
        <v>51</v>
      </c>
    </row>
    <row r="3" ht="15">
      <c r="B3" s="114"/>
    </row>
    <row r="4" spans="1:2" ht="14.1" customHeight="1">
      <c r="A4" s="115" t="s">
        <v>27</v>
      </c>
      <c r="B4" s="105" t="s">
        <v>79</v>
      </c>
    </row>
    <row r="5" ht="14.1" customHeight="1">
      <c r="B5" s="105" t="s">
        <v>52</v>
      </c>
    </row>
    <row r="6" ht="14.1" customHeight="1">
      <c r="B6" s="105" t="s">
        <v>152</v>
      </c>
    </row>
    <row r="7" ht="14.1" customHeight="1">
      <c r="B7" s="105" t="s">
        <v>153</v>
      </c>
    </row>
    <row r="8" ht="14.1" customHeight="1"/>
    <row r="9" spans="1:2" ht="15">
      <c r="A9" s="115" t="s">
        <v>29</v>
      </c>
      <c r="B9" s="107" t="s">
        <v>602</v>
      </c>
    </row>
    <row r="10" ht="15" customHeight="1">
      <c r="B10" s="107" t="s">
        <v>76</v>
      </c>
    </row>
    <row r="11" ht="15" customHeight="1">
      <c r="B11" s="117" t="s">
        <v>196</v>
      </c>
    </row>
    <row r="12" ht="15" customHeight="1"/>
    <row r="13" spans="1:2" ht="15">
      <c r="A13" s="115" t="s">
        <v>77</v>
      </c>
      <c r="B13" s="105" t="s">
        <v>603</v>
      </c>
    </row>
    <row r="14" ht="15" customHeight="1">
      <c r="B14" s="105" t="s">
        <v>604</v>
      </c>
    </row>
    <row r="15" ht="1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D24"/>
  <sheetViews>
    <sheetView showGridLines="0" view="pageBreakPreview" zoomScale="60" workbookViewId="0" topLeftCell="A1">
      <selection activeCell="C31" sqref="C31"/>
    </sheetView>
  </sheetViews>
  <sheetFormatPr defaultColWidth="11.421875" defaultRowHeight="15"/>
  <cols>
    <col min="1" max="1" width="7.57421875" style="40" customWidth="1"/>
    <col min="2" max="2" width="3.28125" style="40" customWidth="1"/>
    <col min="3" max="3" width="63.140625" style="40" customWidth="1"/>
    <col min="4" max="4" width="17.7109375" style="40" customWidth="1"/>
    <col min="5" max="5" width="5.140625" style="40" customWidth="1"/>
    <col min="6" max="16384" width="11.421875" style="40" customWidth="1"/>
  </cols>
  <sheetData>
    <row r="1" ht="48.75" customHeight="1"/>
    <row r="2" spans="2:4" s="39" customFormat="1" ht="18" customHeight="1">
      <c r="B2" s="235" t="s">
        <v>630</v>
      </c>
      <c r="C2" s="236"/>
      <c r="D2" s="237"/>
    </row>
    <row r="3" spans="2:4" s="39" customFormat="1" ht="18" customHeight="1">
      <c r="B3" s="238" t="s">
        <v>44</v>
      </c>
      <c r="C3" s="239"/>
      <c r="D3" s="240"/>
    </row>
    <row r="4" spans="2:4" s="39" customFormat="1" ht="18" customHeight="1">
      <c r="B4" s="238" t="s">
        <v>628</v>
      </c>
      <c r="C4" s="239"/>
      <c r="D4" s="240"/>
    </row>
    <row r="5" spans="2:4" s="41" customFormat="1" ht="18" customHeight="1">
      <c r="B5" s="241" t="s">
        <v>624</v>
      </c>
      <c r="C5" s="242"/>
      <c r="D5" s="243"/>
    </row>
    <row r="6" spans="2:4" ht="15">
      <c r="B6" s="56" t="s">
        <v>529</v>
      </c>
      <c r="C6" s="56"/>
      <c r="D6" s="57">
        <v>5741429.26</v>
      </c>
    </row>
    <row r="7" spans="2:4" ht="15">
      <c r="B7" s="58"/>
      <c r="C7" s="59"/>
      <c r="D7" s="60"/>
    </row>
    <row r="8" spans="2:4" ht="15">
      <c r="B8" s="69" t="s">
        <v>530</v>
      </c>
      <c r="C8" s="69"/>
      <c r="D8" s="61">
        <f>SUM(D9:D14)</f>
        <v>0</v>
      </c>
    </row>
    <row r="9" spans="2:4" ht="15">
      <c r="B9" s="77" t="s">
        <v>531</v>
      </c>
      <c r="C9" s="76" t="s">
        <v>345</v>
      </c>
      <c r="D9" s="62">
        <v>0</v>
      </c>
    </row>
    <row r="10" spans="2:4" ht="15">
      <c r="B10" s="63" t="s">
        <v>532</v>
      </c>
      <c r="C10" s="64" t="s">
        <v>541</v>
      </c>
      <c r="D10" s="62">
        <v>0</v>
      </c>
    </row>
    <row r="11" spans="2:4" ht="15">
      <c r="B11" s="63" t="s">
        <v>533</v>
      </c>
      <c r="C11" s="64" t="s">
        <v>353</v>
      </c>
      <c r="D11" s="62">
        <v>0</v>
      </c>
    </row>
    <row r="12" spans="2:4" ht="15">
      <c r="B12" s="63" t="s">
        <v>534</v>
      </c>
      <c r="C12" s="64" t="s">
        <v>354</v>
      </c>
      <c r="D12" s="62">
        <v>0</v>
      </c>
    </row>
    <row r="13" spans="2:4" ht="15">
      <c r="B13" s="63" t="s">
        <v>535</v>
      </c>
      <c r="C13" s="64" t="s">
        <v>355</v>
      </c>
      <c r="D13" s="62">
        <v>0</v>
      </c>
    </row>
    <row r="14" spans="2:4" ht="15">
      <c r="B14" s="65" t="s">
        <v>536</v>
      </c>
      <c r="C14" s="66" t="s">
        <v>537</v>
      </c>
      <c r="D14" s="62">
        <v>0</v>
      </c>
    </row>
    <row r="15" spans="2:4" ht="15">
      <c r="B15" s="58"/>
      <c r="C15" s="67"/>
      <c r="D15" s="68"/>
    </row>
    <row r="16" spans="2:4" ht="15">
      <c r="B16" s="69" t="s">
        <v>84</v>
      </c>
      <c r="C16" s="59"/>
      <c r="D16" s="61">
        <f>SUM(D17:D19)</f>
        <v>0</v>
      </c>
    </row>
    <row r="17" spans="2:4" ht="15">
      <c r="B17" s="70">
        <v>3.1</v>
      </c>
      <c r="C17" s="64" t="s">
        <v>540</v>
      </c>
      <c r="D17" s="62">
        <v>0</v>
      </c>
    </row>
    <row r="18" spans="2:4" ht="15">
      <c r="B18" s="71">
        <v>3.2</v>
      </c>
      <c r="C18" s="64" t="s">
        <v>538</v>
      </c>
      <c r="D18" s="62">
        <v>0</v>
      </c>
    </row>
    <row r="19" spans="2:4" ht="15">
      <c r="B19" s="71">
        <v>3.3</v>
      </c>
      <c r="C19" s="66" t="s">
        <v>539</v>
      </c>
      <c r="D19" s="72">
        <v>0</v>
      </c>
    </row>
    <row r="20" spans="2:4" ht="15">
      <c r="B20" s="58"/>
      <c r="C20" s="73"/>
      <c r="D20" s="74"/>
    </row>
    <row r="21" spans="2:4" ht="15">
      <c r="B21" s="75" t="s">
        <v>83</v>
      </c>
      <c r="C21" s="75"/>
      <c r="D21" s="57">
        <f>D6+D8-D16</f>
        <v>5741429.26</v>
      </c>
    </row>
    <row r="23" spans="2:4" ht="12" customHeight="1">
      <c r="B23" s="233" t="s">
        <v>695</v>
      </c>
      <c r="C23" s="233"/>
      <c r="D23" s="233"/>
    </row>
    <row r="24" spans="2:4" ht="15">
      <c r="B24" s="233"/>
      <c r="C24" s="233"/>
      <c r="D24" s="233"/>
    </row>
    <row r="37" ht="11.25"/>
  </sheetData>
  <mergeCells count="5">
    <mergeCell ref="B2:D2"/>
    <mergeCell ref="B3:D3"/>
    <mergeCell ref="B4:D4"/>
    <mergeCell ref="B5:D5"/>
    <mergeCell ref="B23:D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ignoredErrors>
    <ignoredError sqref="B9:B1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D43"/>
  <sheetViews>
    <sheetView showGridLines="0" view="pageBreakPreview" zoomScale="98" zoomScaleSheetLayoutView="98" workbookViewId="0" topLeftCell="A1">
      <selection activeCell="E61" sqref="E61"/>
    </sheetView>
  </sheetViews>
  <sheetFormatPr defaultColWidth="11.421875" defaultRowHeight="15"/>
  <cols>
    <col min="1" max="1" width="6.8515625" style="40" customWidth="1"/>
    <col min="2" max="2" width="3.7109375" style="40" customWidth="1"/>
    <col min="3" max="3" width="62.140625" style="40" customWidth="1"/>
    <col min="4" max="4" width="17.7109375" style="40" customWidth="1"/>
    <col min="5" max="5" width="6.421875" style="40" customWidth="1"/>
    <col min="6" max="16384" width="11.421875" style="40" customWidth="1"/>
  </cols>
  <sheetData>
    <row r="1" ht="48" customHeight="1"/>
    <row r="2" spans="2:4" s="42" customFormat="1" ht="18.95" customHeight="1">
      <c r="B2" s="244" t="s">
        <v>630</v>
      </c>
      <c r="C2" s="245"/>
      <c r="D2" s="246"/>
    </row>
    <row r="3" spans="2:4" s="42" customFormat="1" ht="18.95" customHeight="1">
      <c r="B3" s="247" t="s">
        <v>45</v>
      </c>
      <c r="C3" s="248"/>
      <c r="D3" s="249"/>
    </row>
    <row r="4" spans="2:4" s="42" customFormat="1" ht="18.95" customHeight="1">
      <c r="B4" s="247" t="s">
        <v>628</v>
      </c>
      <c r="C4" s="248"/>
      <c r="D4" s="249"/>
    </row>
    <row r="5" spans="2:4" ht="15">
      <c r="B5" s="241" t="s">
        <v>624</v>
      </c>
      <c r="C5" s="242"/>
      <c r="D5" s="243"/>
    </row>
    <row r="6" spans="2:4" ht="15">
      <c r="B6" s="86" t="s">
        <v>542</v>
      </c>
      <c r="C6" s="56"/>
      <c r="D6" s="79">
        <v>4474502.35</v>
      </c>
    </row>
    <row r="7" spans="2:4" ht="15">
      <c r="B7" s="80"/>
      <c r="C7" s="59"/>
      <c r="D7" s="81"/>
    </row>
    <row r="8" spans="2:4" ht="15">
      <c r="B8" s="69" t="s">
        <v>543</v>
      </c>
      <c r="C8" s="82"/>
      <c r="D8" s="61">
        <f>SUM(D9:D29)</f>
        <v>0</v>
      </c>
    </row>
    <row r="9" spans="2:4" ht="15">
      <c r="B9" s="131">
        <v>2.1</v>
      </c>
      <c r="C9" s="87" t="s">
        <v>373</v>
      </c>
      <c r="D9" s="88">
        <v>0</v>
      </c>
    </row>
    <row r="10" spans="2:4" ht="15">
      <c r="B10" s="131">
        <v>2.2</v>
      </c>
      <c r="C10" s="87" t="s">
        <v>370</v>
      </c>
      <c r="D10" s="88">
        <v>0</v>
      </c>
    </row>
    <row r="11" spans="2:4" ht="15">
      <c r="B11" s="95">
        <v>2.3</v>
      </c>
      <c r="C11" s="78" t="s">
        <v>240</v>
      </c>
      <c r="D11" s="88">
        <v>0</v>
      </c>
    </row>
    <row r="12" spans="2:4" ht="15">
      <c r="B12" s="95">
        <v>2.4</v>
      </c>
      <c r="C12" s="78" t="s">
        <v>241</v>
      </c>
      <c r="D12" s="88">
        <v>0</v>
      </c>
    </row>
    <row r="13" spans="2:4" ht="15">
      <c r="B13" s="95">
        <v>2.5</v>
      </c>
      <c r="C13" s="78" t="s">
        <v>242</v>
      </c>
      <c r="D13" s="88">
        <v>0</v>
      </c>
    </row>
    <row r="14" spans="2:4" ht="15">
      <c r="B14" s="95">
        <v>2.6</v>
      </c>
      <c r="C14" s="78" t="s">
        <v>243</v>
      </c>
      <c r="D14" s="88">
        <v>0</v>
      </c>
    </row>
    <row r="15" spans="2:4" ht="15">
      <c r="B15" s="95">
        <v>2.7</v>
      </c>
      <c r="C15" s="78" t="s">
        <v>244</v>
      </c>
      <c r="D15" s="88">
        <v>0</v>
      </c>
    </row>
    <row r="16" spans="2:4" ht="15">
      <c r="B16" s="95">
        <v>2.8</v>
      </c>
      <c r="C16" s="78" t="s">
        <v>245</v>
      </c>
      <c r="D16" s="88">
        <v>0</v>
      </c>
    </row>
    <row r="17" spans="2:4" ht="15">
      <c r="B17" s="95">
        <v>2.9</v>
      </c>
      <c r="C17" s="78" t="s">
        <v>247</v>
      </c>
      <c r="D17" s="88">
        <v>0</v>
      </c>
    </row>
    <row r="18" spans="2:4" ht="15">
      <c r="B18" s="95" t="s">
        <v>544</v>
      </c>
      <c r="C18" s="78" t="s">
        <v>545</v>
      </c>
      <c r="D18" s="88">
        <v>0</v>
      </c>
    </row>
    <row r="19" spans="2:4" ht="15">
      <c r="B19" s="95" t="s">
        <v>574</v>
      </c>
      <c r="C19" s="78" t="s">
        <v>249</v>
      </c>
      <c r="D19" s="88">
        <v>0</v>
      </c>
    </row>
    <row r="20" spans="2:4" ht="15">
      <c r="B20" s="95" t="s">
        <v>575</v>
      </c>
      <c r="C20" s="78" t="s">
        <v>546</v>
      </c>
      <c r="D20" s="88">
        <v>0</v>
      </c>
    </row>
    <row r="21" spans="2:4" ht="15">
      <c r="B21" s="95" t="s">
        <v>576</v>
      </c>
      <c r="C21" s="78" t="s">
        <v>547</v>
      </c>
      <c r="D21" s="88">
        <v>0</v>
      </c>
    </row>
    <row r="22" spans="2:4" ht="15">
      <c r="B22" s="95" t="s">
        <v>577</v>
      </c>
      <c r="C22" s="78" t="s">
        <v>548</v>
      </c>
      <c r="D22" s="88">
        <v>0</v>
      </c>
    </row>
    <row r="23" spans="2:4" ht="15">
      <c r="B23" s="95" t="s">
        <v>549</v>
      </c>
      <c r="C23" s="78" t="s">
        <v>550</v>
      </c>
      <c r="D23" s="88">
        <v>0</v>
      </c>
    </row>
    <row r="24" spans="2:4" ht="15">
      <c r="B24" s="95" t="s">
        <v>551</v>
      </c>
      <c r="C24" s="78" t="s">
        <v>552</v>
      </c>
      <c r="D24" s="88">
        <v>0</v>
      </c>
    </row>
    <row r="25" spans="2:4" ht="15">
      <c r="B25" s="95" t="s">
        <v>553</v>
      </c>
      <c r="C25" s="78" t="s">
        <v>554</v>
      </c>
      <c r="D25" s="88">
        <v>0</v>
      </c>
    </row>
    <row r="26" spans="2:4" ht="15">
      <c r="B26" s="95" t="s">
        <v>555</v>
      </c>
      <c r="C26" s="78" t="s">
        <v>556</v>
      </c>
      <c r="D26" s="88">
        <v>0</v>
      </c>
    </row>
    <row r="27" spans="2:4" ht="15">
      <c r="B27" s="95" t="s">
        <v>557</v>
      </c>
      <c r="C27" s="78" t="s">
        <v>558</v>
      </c>
      <c r="D27" s="88">
        <v>0</v>
      </c>
    </row>
    <row r="28" spans="2:4" ht="15">
      <c r="B28" s="95" t="s">
        <v>559</v>
      </c>
      <c r="C28" s="78" t="s">
        <v>560</v>
      </c>
      <c r="D28" s="88">
        <v>0</v>
      </c>
    </row>
    <row r="29" spans="2:4" ht="15">
      <c r="B29" s="95" t="s">
        <v>561</v>
      </c>
      <c r="C29" s="87" t="s">
        <v>562</v>
      </c>
      <c r="D29" s="88">
        <v>0</v>
      </c>
    </row>
    <row r="30" spans="2:4" ht="15">
      <c r="B30" s="96"/>
      <c r="C30" s="89"/>
      <c r="D30" s="90"/>
    </row>
    <row r="31" spans="2:4" ht="15">
      <c r="B31" s="91" t="s">
        <v>563</v>
      </c>
      <c r="C31" s="92"/>
      <c r="D31" s="93">
        <f>SUM(D32:D38)</f>
        <v>0</v>
      </c>
    </row>
    <row r="32" spans="2:4" ht="15">
      <c r="B32" s="95" t="s">
        <v>564</v>
      </c>
      <c r="C32" s="78" t="s">
        <v>442</v>
      </c>
      <c r="D32" s="88">
        <v>0</v>
      </c>
    </row>
    <row r="33" spans="2:4" ht="15">
      <c r="B33" s="95" t="s">
        <v>565</v>
      </c>
      <c r="C33" s="78" t="s">
        <v>81</v>
      </c>
      <c r="D33" s="88">
        <v>0</v>
      </c>
    </row>
    <row r="34" spans="2:4" ht="15">
      <c r="B34" s="95" t="s">
        <v>566</v>
      </c>
      <c r="C34" s="78" t="s">
        <v>452</v>
      </c>
      <c r="D34" s="88">
        <v>0</v>
      </c>
    </row>
    <row r="35" spans="2:4" ht="15">
      <c r="B35" s="95" t="s">
        <v>567</v>
      </c>
      <c r="C35" s="78" t="s">
        <v>568</v>
      </c>
      <c r="D35" s="88">
        <v>0</v>
      </c>
    </row>
    <row r="36" spans="2:4" ht="15">
      <c r="B36" s="95" t="s">
        <v>569</v>
      </c>
      <c r="C36" s="78" t="s">
        <v>570</v>
      </c>
      <c r="D36" s="88">
        <v>0</v>
      </c>
    </row>
    <row r="37" spans="2:4" ht="15">
      <c r="B37" s="95" t="s">
        <v>571</v>
      </c>
      <c r="C37" s="78" t="s">
        <v>460</v>
      </c>
      <c r="D37" s="88">
        <v>0</v>
      </c>
    </row>
    <row r="38" spans="2:4" ht="15">
      <c r="B38" s="95" t="s">
        <v>572</v>
      </c>
      <c r="C38" s="87" t="s">
        <v>573</v>
      </c>
      <c r="D38" s="94">
        <v>0</v>
      </c>
    </row>
    <row r="39" spans="2:4" ht="15">
      <c r="B39" s="80"/>
      <c r="C39" s="83"/>
      <c r="D39" s="84"/>
    </row>
    <row r="40" spans="2:4" ht="15">
      <c r="B40" s="85" t="s">
        <v>85</v>
      </c>
      <c r="C40" s="56"/>
      <c r="D40" s="57">
        <f>D6-D8+D31</f>
        <v>4474502.35</v>
      </c>
    </row>
    <row r="42" spans="2:4" ht="15">
      <c r="B42" s="233" t="s">
        <v>695</v>
      </c>
      <c r="C42" s="233"/>
      <c r="D42" s="233"/>
    </row>
    <row r="43" spans="2:4" ht="15">
      <c r="B43" s="233"/>
      <c r="C43" s="233"/>
      <c r="D43" s="233"/>
    </row>
    <row r="60" ht="11.25"/>
    <row r="61" ht="11.25"/>
  </sheetData>
  <mergeCells count="5">
    <mergeCell ref="B2:D2"/>
    <mergeCell ref="B3:D3"/>
    <mergeCell ref="B4:D4"/>
    <mergeCell ref="B5:D5"/>
    <mergeCell ref="B42:D43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52"/>
  <sheetViews>
    <sheetView tabSelected="1" view="pageBreakPreview" zoomScale="60" workbookViewId="0" topLeftCell="A16">
      <selection activeCell="J29" sqref="J29"/>
    </sheetView>
  </sheetViews>
  <sheetFormatPr defaultColWidth="9.140625" defaultRowHeight="15"/>
  <cols>
    <col min="1" max="1" width="6.7109375" style="31" customWidth="1"/>
    <col min="2" max="2" width="10.00390625" style="31" customWidth="1"/>
    <col min="3" max="3" width="68.57421875" style="31" bestFit="1" customWidth="1"/>
    <col min="4" max="4" width="17.421875" style="31" bestFit="1" customWidth="1"/>
    <col min="5" max="6" width="23.7109375" style="31" bestFit="1" customWidth="1"/>
    <col min="7" max="7" width="19.28125" style="31" customWidth="1"/>
    <col min="8" max="8" width="20.57421875" style="31" customWidth="1"/>
    <col min="9" max="11" width="20.28125" style="31" customWidth="1"/>
    <col min="12" max="16384" width="9.140625" style="31" customWidth="1"/>
  </cols>
  <sheetData>
    <row r="1" ht="48" customHeight="1"/>
    <row r="2" spans="2:9" ht="15">
      <c r="B2" s="234" t="s">
        <v>630</v>
      </c>
      <c r="C2" s="250"/>
      <c r="D2" s="250"/>
      <c r="E2" s="250"/>
      <c r="F2" s="250"/>
      <c r="G2" s="250"/>
      <c r="H2" s="29" t="s">
        <v>614</v>
      </c>
      <c r="I2" s="30">
        <v>2022</v>
      </c>
    </row>
    <row r="3" spans="2:9" ht="15">
      <c r="B3" s="234" t="s">
        <v>625</v>
      </c>
      <c r="C3" s="250"/>
      <c r="D3" s="250"/>
      <c r="E3" s="250"/>
      <c r="F3" s="250"/>
      <c r="G3" s="250"/>
      <c r="H3" s="16" t="s">
        <v>619</v>
      </c>
      <c r="I3" s="30" t="str">
        <f>'Notas a los Edos Financieros'!E2</f>
        <v>TRIMESTRAL</v>
      </c>
    </row>
    <row r="4" spans="2:9" ht="15">
      <c r="B4" s="251" t="s">
        <v>628</v>
      </c>
      <c r="C4" s="252"/>
      <c r="D4" s="252"/>
      <c r="E4" s="252"/>
      <c r="F4" s="252"/>
      <c r="G4" s="252"/>
      <c r="H4" s="16" t="s">
        <v>620</v>
      </c>
      <c r="I4" s="30">
        <v>3</v>
      </c>
    </row>
    <row r="5" spans="2:9" ht="15">
      <c r="B5" s="32" t="s">
        <v>197</v>
      </c>
      <c r="C5" s="33"/>
      <c r="D5" s="33"/>
      <c r="E5" s="33"/>
      <c r="F5" s="33"/>
      <c r="G5" s="33"/>
      <c r="H5" s="33"/>
      <c r="I5" s="33"/>
    </row>
    <row r="8" spans="2:11" ht="15">
      <c r="B8" s="34" t="s">
        <v>147</v>
      </c>
      <c r="C8" s="34" t="s">
        <v>494</v>
      </c>
      <c r="D8" s="34" t="s">
        <v>181</v>
      </c>
      <c r="E8" s="34" t="s">
        <v>495</v>
      </c>
      <c r="F8" s="34" t="s">
        <v>496</v>
      </c>
      <c r="G8" s="34" t="s">
        <v>180</v>
      </c>
      <c r="H8" s="34" t="s">
        <v>125</v>
      </c>
      <c r="I8" s="34" t="s">
        <v>183</v>
      </c>
      <c r="J8" s="34" t="s">
        <v>184</v>
      </c>
      <c r="K8" s="34" t="s">
        <v>185</v>
      </c>
    </row>
    <row r="9" spans="2:3" s="44" customFormat="1" ht="15">
      <c r="B9" s="43">
        <v>7000</v>
      </c>
      <c r="C9" s="44" t="s">
        <v>126</v>
      </c>
    </row>
    <row r="10" spans="2:7" ht="15">
      <c r="B10" s="31">
        <v>7110</v>
      </c>
      <c r="C10" s="31" t="s">
        <v>125</v>
      </c>
      <c r="D10" s="36">
        <v>0</v>
      </c>
      <c r="E10" s="36">
        <v>0</v>
      </c>
      <c r="F10" s="36">
        <v>0</v>
      </c>
      <c r="G10" s="36">
        <f>D10+E10+F10</f>
        <v>0</v>
      </c>
    </row>
    <row r="11" spans="2:7" ht="15">
      <c r="B11" s="31">
        <v>7120</v>
      </c>
      <c r="C11" s="31" t="s">
        <v>124</v>
      </c>
      <c r="D11" s="36">
        <v>0</v>
      </c>
      <c r="E11" s="36">
        <v>0</v>
      </c>
      <c r="F11" s="36">
        <v>0</v>
      </c>
      <c r="G11" s="36">
        <f aca="true" t="shared" si="0" ref="G11:G50">D11+E11+F11</f>
        <v>0</v>
      </c>
    </row>
    <row r="12" spans="2:7" ht="15">
      <c r="B12" s="31">
        <v>7130</v>
      </c>
      <c r="C12" s="31" t="s">
        <v>123</v>
      </c>
      <c r="D12" s="36">
        <v>0</v>
      </c>
      <c r="E12" s="36">
        <v>0</v>
      </c>
      <c r="F12" s="36">
        <v>0</v>
      </c>
      <c r="G12" s="36">
        <f t="shared" si="0"/>
        <v>0</v>
      </c>
    </row>
    <row r="13" spans="2:7" ht="15">
      <c r="B13" s="31">
        <v>7140</v>
      </c>
      <c r="C13" s="31" t="s">
        <v>122</v>
      </c>
      <c r="D13" s="36">
        <v>0</v>
      </c>
      <c r="E13" s="36">
        <v>0</v>
      </c>
      <c r="F13" s="36">
        <v>0</v>
      </c>
      <c r="G13" s="36">
        <f t="shared" si="0"/>
        <v>0</v>
      </c>
    </row>
    <row r="14" spans="2:7" ht="15">
      <c r="B14" s="31">
        <v>7150</v>
      </c>
      <c r="C14" s="31" t="s">
        <v>121</v>
      </c>
      <c r="D14" s="36">
        <v>0</v>
      </c>
      <c r="E14" s="36">
        <v>0</v>
      </c>
      <c r="F14" s="36">
        <v>0</v>
      </c>
      <c r="G14" s="36">
        <f t="shared" si="0"/>
        <v>0</v>
      </c>
    </row>
    <row r="15" spans="2:7" ht="15">
      <c r="B15" s="31">
        <v>7160</v>
      </c>
      <c r="C15" s="31" t="s">
        <v>120</v>
      </c>
      <c r="D15" s="36">
        <v>0</v>
      </c>
      <c r="E15" s="36">
        <v>0</v>
      </c>
      <c r="F15" s="36">
        <v>0</v>
      </c>
      <c r="G15" s="36">
        <f t="shared" si="0"/>
        <v>0</v>
      </c>
    </row>
    <row r="16" spans="2:7" ht="15">
      <c r="B16" s="31">
        <v>7210</v>
      </c>
      <c r="C16" s="31" t="s">
        <v>119</v>
      </c>
      <c r="D16" s="36">
        <v>0</v>
      </c>
      <c r="E16" s="36">
        <v>0</v>
      </c>
      <c r="F16" s="36">
        <v>0</v>
      </c>
      <c r="G16" s="36">
        <f t="shared" si="0"/>
        <v>0</v>
      </c>
    </row>
    <row r="17" spans="2:7" ht="15">
      <c r="B17" s="31">
        <v>7220</v>
      </c>
      <c r="C17" s="31" t="s">
        <v>118</v>
      </c>
      <c r="D17" s="36">
        <v>0</v>
      </c>
      <c r="E17" s="36">
        <v>0</v>
      </c>
      <c r="F17" s="36">
        <v>0</v>
      </c>
      <c r="G17" s="36">
        <f t="shared" si="0"/>
        <v>0</v>
      </c>
    </row>
    <row r="18" spans="2:7" ht="15">
      <c r="B18" s="31">
        <v>7230</v>
      </c>
      <c r="C18" s="31" t="s">
        <v>117</v>
      </c>
      <c r="D18" s="36">
        <v>0</v>
      </c>
      <c r="E18" s="36">
        <v>0</v>
      </c>
      <c r="F18" s="36">
        <v>0</v>
      </c>
      <c r="G18" s="36">
        <f t="shared" si="0"/>
        <v>0</v>
      </c>
    </row>
    <row r="19" spans="2:7" ht="15">
      <c r="B19" s="31">
        <v>7240</v>
      </c>
      <c r="C19" s="31" t="s">
        <v>116</v>
      </c>
      <c r="D19" s="36">
        <v>0</v>
      </c>
      <c r="E19" s="36">
        <v>0</v>
      </c>
      <c r="F19" s="36">
        <v>0</v>
      </c>
      <c r="G19" s="36">
        <f t="shared" si="0"/>
        <v>0</v>
      </c>
    </row>
    <row r="20" spans="2:7" ht="15">
      <c r="B20" s="31">
        <v>7250</v>
      </c>
      <c r="C20" s="31" t="s">
        <v>115</v>
      </c>
      <c r="D20" s="36">
        <v>0</v>
      </c>
      <c r="E20" s="36">
        <v>0</v>
      </c>
      <c r="F20" s="36">
        <v>0</v>
      </c>
      <c r="G20" s="36">
        <f t="shared" si="0"/>
        <v>0</v>
      </c>
    </row>
    <row r="21" spans="2:7" ht="15">
      <c r="B21" s="31">
        <v>7260</v>
      </c>
      <c r="C21" s="31" t="s">
        <v>114</v>
      </c>
      <c r="D21" s="36">
        <v>0</v>
      </c>
      <c r="E21" s="36">
        <v>0</v>
      </c>
      <c r="F21" s="36">
        <v>0</v>
      </c>
      <c r="G21" s="36">
        <f t="shared" si="0"/>
        <v>0</v>
      </c>
    </row>
    <row r="22" spans="2:7" ht="15">
      <c r="B22" s="31">
        <v>7310</v>
      </c>
      <c r="C22" s="31" t="s">
        <v>113</v>
      </c>
      <c r="D22" s="36">
        <v>0</v>
      </c>
      <c r="E22" s="36">
        <v>0</v>
      </c>
      <c r="F22" s="36">
        <v>0</v>
      </c>
      <c r="G22" s="36">
        <f t="shared" si="0"/>
        <v>0</v>
      </c>
    </row>
    <row r="23" spans="2:7" ht="15">
      <c r="B23" s="31">
        <v>7320</v>
      </c>
      <c r="C23" s="31" t="s">
        <v>112</v>
      </c>
      <c r="D23" s="36">
        <v>0</v>
      </c>
      <c r="E23" s="36">
        <v>0</v>
      </c>
      <c r="F23" s="36">
        <v>0</v>
      </c>
      <c r="G23" s="36">
        <f t="shared" si="0"/>
        <v>0</v>
      </c>
    </row>
    <row r="24" spans="2:7" ht="15">
      <c r="B24" s="31">
        <v>7330</v>
      </c>
      <c r="C24" s="31" t="s">
        <v>111</v>
      </c>
      <c r="D24" s="36">
        <v>0</v>
      </c>
      <c r="E24" s="36">
        <v>0</v>
      </c>
      <c r="F24" s="36">
        <v>0</v>
      </c>
      <c r="G24" s="36">
        <f t="shared" si="0"/>
        <v>0</v>
      </c>
    </row>
    <row r="25" spans="2:7" ht="15">
      <c r="B25" s="31">
        <v>7340</v>
      </c>
      <c r="C25" s="31" t="s">
        <v>110</v>
      </c>
      <c r="D25" s="36">
        <v>0</v>
      </c>
      <c r="E25" s="36">
        <v>0</v>
      </c>
      <c r="F25" s="36">
        <v>0</v>
      </c>
      <c r="G25" s="36">
        <f t="shared" si="0"/>
        <v>0</v>
      </c>
    </row>
    <row r="26" spans="2:7" ht="15">
      <c r="B26" s="31">
        <v>7350</v>
      </c>
      <c r="C26" s="31" t="s">
        <v>109</v>
      </c>
      <c r="D26" s="36">
        <v>0</v>
      </c>
      <c r="E26" s="36">
        <v>0</v>
      </c>
      <c r="F26" s="36">
        <v>0</v>
      </c>
      <c r="G26" s="36">
        <f t="shared" si="0"/>
        <v>0</v>
      </c>
    </row>
    <row r="27" spans="2:7" ht="15">
      <c r="B27" s="31">
        <v>7360</v>
      </c>
      <c r="C27" s="31" t="s">
        <v>108</v>
      </c>
      <c r="D27" s="36">
        <v>0</v>
      </c>
      <c r="E27" s="36">
        <v>0</v>
      </c>
      <c r="F27" s="36">
        <v>0</v>
      </c>
      <c r="G27" s="36">
        <f t="shared" si="0"/>
        <v>0</v>
      </c>
    </row>
    <row r="28" spans="2:7" ht="15">
      <c r="B28" s="31">
        <v>7410</v>
      </c>
      <c r="C28" s="31" t="s">
        <v>107</v>
      </c>
      <c r="D28" s="36">
        <v>0</v>
      </c>
      <c r="E28" s="36">
        <v>0</v>
      </c>
      <c r="F28" s="36">
        <v>0</v>
      </c>
      <c r="G28" s="36">
        <f t="shared" si="0"/>
        <v>0</v>
      </c>
    </row>
    <row r="29" spans="2:7" ht="15">
      <c r="B29" s="31">
        <v>7420</v>
      </c>
      <c r="C29" s="31" t="s">
        <v>106</v>
      </c>
      <c r="D29" s="36">
        <v>0</v>
      </c>
      <c r="E29" s="36">
        <v>0</v>
      </c>
      <c r="F29" s="36">
        <v>0</v>
      </c>
      <c r="G29" s="36">
        <f t="shared" si="0"/>
        <v>0</v>
      </c>
    </row>
    <row r="30" spans="2:7" ht="15">
      <c r="B30" s="31">
        <v>7510</v>
      </c>
      <c r="C30" s="31" t="s">
        <v>105</v>
      </c>
      <c r="D30" s="36">
        <v>0</v>
      </c>
      <c r="E30" s="36">
        <v>0</v>
      </c>
      <c r="F30" s="36">
        <v>0</v>
      </c>
      <c r="G30" s="36">
        <f t="shared" si="0"/>
        <v>0</v>
      </c>
    </row>
    <row r="31" spans="2:7" ht="15">
      <c r="B31" s="31">
        <v>7520</v>
      </c>
      <c r="C31" s="31" t="s">
        <v>104</v>
      </c>
      <c r="D31" s="36">
        <v>0</v>
      </c>
      <c r="E31" s="36">
        <v>0</v>
      </c>
      <c r="F31" s="36">
        <v>0</v>
      </c>
      <c r="G31" s="36">
        <f t="shared" si="0"/>
        <v>0</v>
      </c>
    </row>
    <row r="32" spans="2:7" ht="15">
      <c r="B32" s="31">
        <v>7610</v>
      </c>
      <c r="C32" s="31" t="s">
        <v>103</v>
      </c>
      <c r="D32" s="36">
        <v>0</v>
      </c>
      <c r="E32" s="36">
        <v>0</v>
      </c>
      <c r="F32" s="36">
        <v>0</v>
      </c>
      <c r="G32" s="36">
        <f t="shared" si="0"/>
        <v>0</v>
      </c>
    </row>
    <row r="33" spans="2:7" ht="15">
      <c r="B33" s="31">
        <v>7620</v>
      </c>
      <c r="C33" s="31" t="s">
        <v>102</v>
      </c>
      <c r="D33" s="36">
        <v>0</v>
      </c>
      <c r="E33" s="36">
        <v>0</v>
      </c>
      <c r="F33" s="36">
        <v>0</v>
      </c>
      <c r="G33" s="36">
        <f t="shared" si="0"/>
        <v>0</v>
      </c>
    </row>
    <row r="34" spans="2:7" ht="15">
      <c r="B34" s="31">
        <v>7630</v>
      </c>
      <c r="C34" s="31" t="s">
        <v>101</v>
      </c>
      <c r="D34" s="36">
        <v>0</v>
      </c>
      <c r="E34" s="36">
        <v>0</v>
      </c>
      <c r="F34" s="36">
        <v>0</v>
      </c>
      <c r="G34" s="36">
        <f t="shared" si="0"/>
        <v>0</v>
      </c>
    </row>
    <row r="35" spans="2:7" ht="15">
      <c r="B35" s="31">
        <v>7640</v>
      </c>
      <c r="C35" s="31" t="s">
        <v>100</v>
      </c>
      <c r="D35" s="36">
        <v>0</v>
      </c>
      <c r="E35" s="36">
        <v>0</v>
      </c>
      <c r="F35" s="36">
        <v>0</v>
      </c>
      <c r="G35" s="36">
        <f t="shared" si="0"/>
        <v>0</v>
      </c>
    </row>
    <row r="36" spans="2:7" ht="15">
      <c r="B36" s="31">
        <v>7710</v>
      </c>
      <c r="C36" s="31" t="s">
        <v>626</v>
      </c>
      <c r="D36" s="36">
        <v>0</v>
      </c>
      <c r="E36" s="36">
        <v>0</v>
      </c>
      <c r="F36" s="36">
        <v>0</v>
      </c>
      <c r="G36" s="36">
        <f aca="true" t="shared" si="1" ref="G36:G37">D36+E36+F36</f>
        <v>0</v>
      </c>
    </row>
    <row r="37" spans="2:7" ht="15">
      <c r="B37" s="31">
        <v>7720</v>
      </c>
      <c r="C37" s="31" t="s">
        <v>627</v>
      </c>
      <c r="D37" s="36">
        <v>0</v>
      </c>
      <c r="E37" s="36">
        <v>0</v>
      </c>
      <c r="F37" s="36">
        <v>0</v>
      </c>
      <c r="G37" s="36">
        <f t="shared" si="1"/>
        <v>0</v>
      </c>
    </row>
    <row r="38" spans="2:3" s="44" customFormat="1" ht="15">
      <c r="B38" s="43">
        <v>8000</v>
      </c>
      <c r="C38" s="44" t="s">
        <v>98</v>
      </c>
    </row>
    <row r="39" spans="2:7" ht="15">
      <c r="B39" s="31">
        <v>8110</v>
      </c>
      <c r="C39" s="31" t="s">
        <v>97</v>
      </c>
      <c r="D39" s="36">
        <v>0</v>
      </c>
      <c r="E39" s="36">
        <v>0</v>
      </c>
      <c r="F39" s="36">
        <v>0</v>
      </c>
      <c r="G39" s="36">
        <f t="shared" si="0"/>
        <v>0</v>
      </c>
    </row>
    <row r="40" spans="2:7" ht="15">
      <c r="B40" s="31">
        <v>8120</v>
      </c>
      <c r="C40" s="31" t="s">
        <v>96</v>
      </c>
      <c r="D40" s="36">
        <v>0</v>
      </c>
      <c r="E40" s="36">
        <v>0</v>
      </c>
      <c r="F40" s="36">
        <v>0</v>
      </c>
      <c r="G40" s="36">
        <f t="shared" si="0"/>
        <v>0</v>
      </c>
    </row>
    <row r="41" spans="2:7" ht="15">
      <c r="B41" s="31">
        <v>8130</v>
      </c>
      <c r="C41" s="31" t="s">
        <v>95</v>
      </c>
      <c r="D41" s="36">
        <v>0</v>
      </c>
      <c r="E41" s="36">
        <v>0</v>
      </c>
      <c r="F41" s="36">
        <v>0</v>
      </c>
      <c r="G41" s="36">
        <f t="shared" si="0"/>
        <v>0</v>
      </c>
    </row>
    <row r="42" spans="2:7" ht="15">
      <c r="B42" s="31">
        <v>8140</v>
      </c>
      <c r="C42" s="31" t="s">
        <v>94</v>
      </c>
      <c r="D42" s="36">
        <v>0</v>
      </c>
      <c r="E42" s="36">
        <v>0</v>
      </c>
      <c r="F42" s="36">
        <v>0</v>
      </c>
      <c r="G42" s="36">
        <f t="shared" si="0"/>
        <v>0</v>
      </c>
    </row>
    <row r="43" spans="2:7" ht="15">
      <c r="B43" s="31">
        <v>8150</v>
      </c>
      <c r="C43" s="31" t="s">
        <v>93</v>
      </c>
      <c r="D43" s="36">
        <v>0</v>
      </c>
      <c r="E43" s="36">
        <v>0</v>
      </c>
      <c r="F43" s="36">
        <v>0</v>
      </c>
      <c r="G43" s="36">
        <f t="shared" si="0"/>
        <v>0</v>
      </c>
    </row>
    <row r="44" spans="2:7" ht="15">
      <c r="B44" s="31">
        <v>8210</v>
      </c>
      <c r="C44" s="31" t="s">
        <v>92</v>
      </c>
      <c r="D44" s="36">
        <v>0</v>
      </c>
      <c r="E44" s="36">
        <v>0</v>
      </c>
      <c r="F44" s="36">
        <v>0</v>
      </c>
      <c r="G44" s="36">
        <f t="shared" si="0"/>
        <v>0</v>
      </c>
    </row>
    <row r="45" spans="2:7" ht="15">
      <c r="B45" s="31">
        <v>8220</v>
      </c>
      <c r="C45" s="31" t="s">
        <v>91</v>
      </c>
      <c r="D45" s="36">
        <v>0</v>
      </c>
      <c r="E45" s="36">
        <v>0</v>
      </c>
      <c r="F45" s="36">
        <v>0</v>
      </c>
      <c r="G45" s="36">
        <f t="shared" si="0"/>
        <v>0</v>
      </c>
    </row>
    <row r="46" spans="2:7" ht="15">
      <c r="B46" s="31">
        <v>8230</v>
      </c>
      <c r="C46" s="31" t="s">
        <v>90</v>
      </c>
      <c r="D46" s="36">
        <v>0</v>
      </c>
      <c r="E46" s="36">
        <v>0</v>
      </c>
      <c r="F46" s="36">
        <v>0</v>
      </c>
      <c r="G46" s="36">
        <f t="shared" si="0"/>
        <v>0</v>
      </c>
    </row>
    <row r="47" spans="2:7" ht="15">
      <c r="B47" s="31">
        <v>8240</v>
      </c>
      <c r="C47" s="31" t="s">
        <v>89</v>
      </c>
      <c r="D47" s="36">
        <v>0</v>
      </c>
      <c r="E47" s="36">
        <v>0</v>
      </c>
      <c r="F47" s="36">
        <v>0</v>
      </c>
      <c r="G47" s="36">
        <f t="shared" si="0"/>
        <v>0</v>
      </c>
    </row>
    <row r="48" spans="2:7" ht="15">
      <c r="B48" s="31">
        <v>8250</v>
      </c>
      <c r="C48" s="31" t="s">
        <v>88</v>
      </c>
      <c r="D48" s="36">
        <v>0</v>
      </c>
      <c r="E48" s="36">
        <v>0</v>
      </c>
      <c r="F48" s="36">
        <v>0</v>
      </c>
      <c r="G48" s="36">
        <f t="shared" si="0"/>
        <v>0</v>
      </c>
    </row>
    <row r="49" spans="2:7" ht="15">
      <c r="B49" s="31">
        <v>8260</v>
      </c>
      <c r="C49" s="31" t="s">
        <v>87</v>
      </c>
      <c r="D49" s="36">
        <v>0</v>
      </c>
      <c r="E49" s="36">
        <v>0</v>
      </c>
      <c r="F49" s="36">
        <v>0</v>
      </c>
      <c r="G49" s="36">
        <f t="shared" si="0"/>
        <v>0</v>
      </c>
    </row>
    <row r="50" spans="2:7" ht="15">
      <c r="B50" s="31">
        <v>8270</v>
      </c>
      <c r="C50" s="31" t="s">
        <v>86</v>
      </c>
      <c r="D50" s="36">
        <v>0</v>
      </c>
      <c r="E50" s="36">
        <v>0</v>
      </c>
      <c r="F50" s="36">
        <v>0</v>
      </c>
      <c r="G50" s="36">
        <f t="shared" si="0"/>
        <v>0</v>
      </c>
    </row>
    <row r="52" ht="12">
      <c r="B52" s="209" t="s">
        <v>695</v>
      </c>
    </row>
    <row r="78" ht="11.25"/>
    <row r="79" ht="11.25"/>
    <row r="80" ht="11.25"/>
    <row r="81" ht="11.25"/>
  </sheetData>
  <sheetProtection formatCells="0" formatColumns="0" formatRows="0" insertColumns="0" insertRows="0" insertHyperlinks="0" deleteColumns="0" deleteRows="0" sort="0" autoFilter="0" pivotTables="0"/>
  <mergeCells count="3">
    <mergeCell ref="B2:G2"/>
    <mergeCell ref="B3:G3"/>
    <mergeCell ref="B4:G4"/>
  </mergeCells>
  <printOptions/>
  <pageMargins left="0.7" right="0.7" top="0.75" bottom="0.75" header="0.3" footer="0.3"/>
  <pageSetup fitToHeight="0" fitToWidth="1" horizontalDpi="600" verticalDpi="600" orientation="landscape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SheetLayoutView="100" workbookViewId="0" topLeftCell="A1"/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18" t="s">
        <v>51</v>
      </c>
      <c r="C1" s="119"/>
      <c r="D1" s="119"/>
      <c r="E1" s="120"/>
    </row>
    <row r="2" ht="15" customHeight="1">
      <c r="A2" s="2" t="s">
        <v>31</v>
      </c>
    </row>
    <row r="3" ht="15">
      <c r="A3" s="1"/>
    </row>
    <row r="4" s="122" customFormat="1" ht="15">
      <c r="A4" s="121" t="s">
        <v>34</v>
      </c>
    </row>
    <row r="5" spans="1:8" s="122" customFormat="1" ht="39.95" customHeight="1">
      <c r="A5" s="253" t="s">
        <v>35</v>
      </c>
      <c r="B5" s="253"/>
      <c r="C5" s="253"/>
      <c r="D5" s="253"/>
      <c r="E5" s="253"/>
      <c r="H5" s="123"/>
    </row>
    <row r="6" spans="1:8" s="122" customFormat="1" ht="15">
      <c r="A6" s="124"/>
      <c r="B6" s="124"/>
      <c r="C6" s="124"/>
      <c r="D6" s="124"/>
      <c r="H6" s="123"/>
    </row>
    <row r="7" spans="1:4" s="122" customFormat="1" ht="12.75">
      <c r="A7" s="123" t="s">
        <v>36</v>
      </c>
      <c r="B7" s="123"/>
      <c r="C7" s="123"/>
      <c r="D7" s="123"/>
    </row>
    <row r="8" spans="1:4" s="122" customFormat="1" ht="15">
      <c r="A8" s="123"/>
      <c r="B8" s="123"/>
      <c r="C8" s="123"/>
      <c r="D8" s="123"/>
    </row>
    <row r="9" spans="1:4" s="122" customFormat="1" ht="15">
      <c r="A9" s="44" t="s">
        <v>126</v>
      </c>
      <c r="B9" s="123"/>
      <c r="C9" s="123"/>
      <c r="D9" s="123"/>
    </row>
    <row r="10" spans="1:5" s="122" customFormat="1" ht="26.1" customHeight="1">
      <c r="A10" s="125" t="s">
        <v>605</v>
      </c>
      <c r="B10" s="254" t="s">
        <v>37</v>
      </c>
      <c r="C10" s="254"/>
      <c r="D10" s="254"/>
      <c r="E10" s="254"/>
    </row>
    <row r="11" spans="1:5" s="122" customFormat="1" ht="12.95" customHeight="1">
      <c r="A11" s="126" t="s">
        <v>606</v>
      </c>
      <c r="B11" s="127" t="s">
        <v>38</v>
      </c>
      <c r="C11" s="127"/>
      <c r="D11" s="127"/>
      <c r="E11" s="127"/>
    </row>
    <row r="12" spans="1:5" s="122" customFormat="1" ht="26.1" customHeight="1">
      <c r="A12" s="126" t="s">
        <v>607</v>
      </c>
      <c r="B12" s="254" t="s">
        <v>39</v>
      </c>
      <c r="C12" s="254"/>
      <c r="D12" s="254"/>
      <c r="E12" s="254"/>
    </row>
    <row r="13" spans="1:5" s="122" customFormat="1" ht="26.1" customHeight="1">
      <c r="A13" s="126" t="s">
        <v>608</v>
      </c>
      <c r="B13" s="254" t="s">
        <v>40</v>
      </c>
      <c r="C13" s="254"/>
      <c r="D13" s="254"/>
      <c r="E13" s="254"/>
    </row>
    <row r="14" spans="1:5" s="122" customFormat="1" ht="11.25" customHeight="1">
      <c r="A14" s="128"/>
      <c r="B14" s="129"/>
      <c r="C14" s="129"/>
      <c r="D14" s="129"/>
      <c r="E14" s="129"/>
    </row>
    <row r="15" spans="1:2" s="122" customFormat="1" ht="39" customHeight="1">
      <c r="A15" s="125" t="s">
        <v>609</v>
      </c>
      <c r="B15" s="127" t="s">
        <v>41</v>
      </c>
    </row>
    <row r="16" s="122" customFormat="1" ht="12.95" customHeight="1">
      <c r="A16" s="126" t="s">
        <v>610</v>
      </c>
    </row>
    <row r="17" s="122" customFormat="1" ht="12.95" customHeight="1">
      <c r="A17" s="127"/>
    </row>
    <row r="18" s="122" customFormat="1" ht="12.95" customHeight="1">
      <c r="A18" s="44" t="s">
        <v>98</v>
      </c>
    </row>
    <row r="19" s="122" customFormat="1" ht="12.95" customHeight="1">
      <c r="A19" s="130" t="s">
        <v>611</v>
      </c>
    </row>
    <row r="20" s="122" customFormat="1" ht="12.95" customHeight="1">
      <c r="A20" s="130" t="s">
        <v>612</v>
      </c>
    </row>
    <row r="21" s="122" customFormat="1" ht="15">
      <c r="A21" s="123"/>
    </row>
    <row r="22" spans="1:4" s="122" customFormat="1" ht="15">
      <c r="A22" s="123" t="s">
        <v>524</v>
      </c>
      <c r="B22" s="123"/>
      <c r="C22" s="123"/>
      <c r="D22" s="123"/>
    </row>
    <row r="23" spans="1:4" s="122" customFormat="1" ht="15">
      <c r="A23" s="123" t="s">
        <v>525</v>
      </c>
      <c r="B23" s="123"/>
      <c r="C23" s="123"/>
      <c r="D23" s="123"/>
    </row>
    <row r="24" spans="1:4" s="122" customFormat="1" ht="15">
      <c r="A24" s="123" t="s">
        <v>526</v>
      </c>
      <c r="B24" s="123"/>
      <c r="C24" s="123"/>
      <c r="D24" s="123"/>
    </row>
    <row r="25" spans="1:4" s="122" customFormat="1" ht="15">
      <c r="A25" s="123" t="s">
        <v>527</v>
      </c>
      <c r="B25" s="123"/>
      <c r="C25" s="123"/>
      <c r="D25" s="123"/>
    </row>
    <row r="26" spans="1:4" s="122" customFormat="1" ht="15">
      <c r="A26" s="123" t="s">
        <v>528</v>
      </c>
      <c r="B26" s="123"/>
      <c r="C26" s="123"/>
      <c r="D26" s="123"/>
    </row>
    <row r="27" spans="1:4" s="122" customFormat="1" ht="15">
      <c r="A27" s="123"/>
      <c r="B27" s="123"/>
      <c r="C27" s="123"/>
      <c r="D27" s="123"/>
    </row>
    <row r="28" spans="1:4" s="122" customFormat="1" ht="12">
      <c r="A28" s="128" t="s">
        <v>99</v>
      </c>
      <c r="B28" s="123"/>
      <c r="C28" s="123"/>
      <c r="D28" s="123"/>
    </row>
    <row r="29" spans="1:4" s="122" customFormat="1" ht="15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52"/>
  <sheetViews>
    <sheetView view="pageBreakPreview" zoomScale="48" zoomScaleSheetLayoutView="48" workbookViewId="0" topLeftCell="A1">
      <selection activeCell="C84" sqref="C84"/>
    </sheetView>
  </sheetViews>
  <sheetFormatPr defaultColWidth="9.140625" defaultRowHeight="15"/>
  <cols>
    <col min="1" max="1" width="9.140625" style="22" customWidth="1"/>
    <col min="2" max="2" width="10.00390625" style="22" customWidth="1"/>
    <col min="3" max="3" width="64.57421875" style="22" bestFit="1" customWidth="1"/>
    <col min="4" max="4" width="16.421875" style="22" bestFit="1" customWidth="1"/>
    <col min="5" max="5" width="19.140625" style="22" customWidth="1"/>
    <col min="6" max="6" width="26.28125" style="22" customWidth="1"/>
    <col min="7" max="7" width="22.7109375" style="22" customWidth="1"/>
    <col min="8" max="8" width="16.7109375" style="22" customWidth="1"/>
    <col min="9" max="9" width="18.57421875" style="22" customWidth="1"/>
    <col min="10" max="10" width="11.8515625" style="22" customWidth="1"/>
    <col min="11" max="16384" width="9.140625" style="22" customWidth="1"/>
  </cols>
  <sheetData>
    <row r="1" ht="45.75" customHeight="1"/>
    <row r="2" spans="2:9" s="18" customFormat="1" ht="15">
      <c r="B2" s="215" t="s">
        <v>630</v>
      </c>
      <c r="C2" s="216"/>
      <c r="D2" s="216"/>
      <c r="E2" s="216"/>
      <c r="F2" s="216"/>
      <c r="G2" s="216"/>
      <c r="H2" s="16" t="s">
        <v>614</v>
      </c>
      <c r="I2" s="27">
        <v>2022</v>
      </c>
    </row>
    <row r="3" spans="2:9" s="18" customFormat="1" ht="15">
      <c r="B3" s="215" t="s">
        <v>618</v>
      </c>
      <c r="C3" s="216"/>
      <c r="D3" s="216"/>
      <c r="E3" s="216"/>
      <c r="F3" s="216"/>
      <c r="G3" s="216"/>
      <c r="H3" s="16" t="s">
        <v>619</v>
      </c>
      <c r="I3" s="27" t="str">
        <f>'Notas a los Edos Financieros'!E2</f>
        <v>TRIMESTRAL</v>
      </c>
    </row>
    <row r="4" spans="2:9" s="18" customFormat="1" ht="15">
      <c r="B4" s="215" t="s">
        <v>628</v>
      </c>
      <c r="C4" s="216"/>
      <c r="D4" s="216"/>
      <c r="E4" s="216"/>
      <c r="F4" s="216"/>
      <c r="G4" s="216"/>
      <c r="H4" s="16" t="s">
        <v>620</v>
      </c>
      <c r="I4" s="27">
        <v>3</v>
      </c>
    </row>
    <row r="5" spans="2:9" ht="15">
      <c r="B5" s="20" t="s">
        <v>197</v>
      </c>
      <c r="C5" s="21"/>
      <c r="D5" s="21"/>
      <c r="E5" s="21"/>
      <c r="F5" s="21"/>
      <c r="G5" s="21"/>
      <c r="H5" s="21"/>
      <c r="I5" s="21"/>
    </row>
    <row r="7" spans="2:9" ht="15">
      <c r="B7" s="21" t="s">
        <v>154</v>
      </c>
      <c r="C7" s="21"/>
      <c r="D7" s="21"/>
      <c r="E7" s="21"/>
      <c r="F7" s="21"/>
      <c r="G7" s="21"/>
      <c r="H7" s="21"/>
      <c r="I7" s="21"/>
    </row>
    <row r="8" spans="2:9" ht="15">
      <c r="B8" s="23" t="s">
        <v>147</v>
      </c>
      <c r="C8" s="23" t="s">
        <v>144</v>
      </c>
      <c r="D8" s="23" t="s">
        <v>145</v>
      </c>
      <c r="E8" s="23" t="s">
        <v>146</v>
      </c>
      <c r="F8" s="23"/>
      <c r="G8" s="23"/>
      <c r="H8" s="23"/>
      <c r="I8" s="23"/>
    </row>
    <row r="9" spans="2:4" ht="15">
      <c r="B9" s="24">
        <v>1114</v>
      </c>
      <c r="C9" s="22" t="s">
        <v>198</v>
      </c>
      <c r="D9" s="26">
        <v>0</v>
      </c>
    </row>
    <row r="10" spans="2:4" ht="15">
      <c r="B10" s="24">
        <v>1115</v>
      </c>
      <c r="C10" s="22" t="s">
        <v>199</v>
      </c>
      <c r="D10" s="26">
        <v>0</v>
      </c>
    </row>
    <row r="11" spans="2:4" ht="15">
      <c r="B11" s="24">
        <v>1121</v>
      </c>
      <c r="C11" s="22" t="s">
        <v>200</v>
      </c>
      <c r="D11" s="26">
        <v>0</v>
      </c>
    </row>
    <row r="12" spans="2:4" ht="15">
      <c r="B12" s="24">
        <v>1211</v>
      </c>
      <c r="C12" s="22" t="s">
        <v>201</v>
      </c>
      <c r="D12" s="26">
        <v>0</v>
      </c>
    </row>
    <row r="14" spans="2:9" ht="15">
      <c r="B14" s="21" t="s">
        <v>155</v>
      </c>
      <c r="C14" s="21"/>
      <c r="D14" s="21"/>
      <c r="E14" s="21"/>
      <c r="F14" s="21"/>
      <c r="G14" s="21"/>
      <c r="H14" s="21"/>
      <c r="I14" s="21"/>
    </row>
    <row r="15" spans="2:9" ht="15">
      <c r="B15" s="23" t="s">
        <v>147</v>
      </c>
      <c r="C15" s="23" t="s">
        <v>144</v>
      </c>
      <c r="D15" s="23" t="s">
        <v>145</v>
      </c>
      <c r="E15" s="23">
        <v>2021</v>
      </c>
      <c r="F15" s="23">
        <v>2020</v>
      </c>
      <c r="G15" s="23">
        <v>2019</v>
      </c>
      <c r="H15" s="23">
        <v>2018</v>
      </c>
      <c r="I15" s="23" t="s">
        <v>188</v>
      </c>
    </row>
    <row r="16" spans="2:8" ht="15">
      <c r="B16" s="24">
        <v>1122</v>
      </c>
      <c r="C16" s="22" t="s">
        <v>202</v>
      </c>
      <c r="D16" s="26">
        <v>990533.33</v>
      </c>
      <c r="E16" s="26">
        <v>990533.33</v>
      </c>
      <c r="F16" s="26">
        <v>990533.33</v>
      </c>
      <c r="G16" s="26">
        <v>990533.33</v>
      </c>
      <c r="H16" s="26">
        <v>990533.33</v>
      </c>
    </row>
    <row r="17" spans="2:8" ht="15">
      <c r="B17" s="24">
        <v>1124</v>
      </c>
      <c r="C17" s="22" t="s">
        <v>203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9" spans="2:9" ht="15">
      <c r="B19" s="21" t="s">
        <v>156</v>
      </c>
      <c r="C19" s="21"/>
      <c r="D19" s="21"/>
      <c r="E19" s="21"/>
      <c r="F19" s="21"/>
      <c r="G19" s="21"/>
      <c r="H19" s="21"/>
      <c r="I19" s="21"/>
    </row>
    <row r="20" spans="2:9" ht="15">
      <c r="B20" s="23" t="s">
        <v>147</v>
      </c>
      <c r="C20" s="23" t="s">
        <v>144</v>
      </c>
      <c r="D20" s="23" t="s">
        <v>145</v>
      </c>
      <c r="E20" s="23" t="s">
        <v>204</v>
      </c>
      <c r="F20" s="23" t="s">
        <v>205</v>
      </c>
      <c r="G20" s="23" t="s">
        <v>206</v>
      </c>
      <c r="H20" s="23" t="s">
        <v>207</v>
      </c>
      <c r="I20" s="23" t="s">
        <v>208</v>
      </c>
    </row>
    <row r="21" spans="2:8" ht="15">
      <c r="B21" s="24">
        <v>1123</v>
      </c>
      <c r="C21" s="22" t="s">
        <v>209</v>
      </c>
      <c r="D21" s="26">
        <v>51805.25</v>
      </c>
      <c r="E21" s="26">
        <v>51805.25</v>
      </c>
      <c r="F21" s="26">
        <v>0</v>
      </c>
      <c r="G21" s="26">
        <v>0</v>
      </c>
      <c r="H21" s="26">
        <v>0</v>
      </c>
    </row>
    <row r="22" spans="2:8" ht="15">
      <c r="B22" s="24">
        <v>1125</v>
      </c>
      <c r="C22" s="22" t="s">
        <v>210</v>
      </c>
      <c r="D22" s="26">
        <v>5000</v>
      </c>
      <c r="E22" s="26">
        <v>5000</v>
      </c>
      <c r="F22" s="26">
        <v>0</v>
      </c>
      <c r="G22" s="26">
        <v>0</v>
      </c>
      <c r="H22" s="26">
        <v>0</v>
      </c>
    </row>
    <row r="23" spans="2:8" ht="15">
      <c r="B23" s="24">
        <v>1126</v>
      </c>
      <c r="C23" s="22" t="s">
        <v>587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ht="15">
      <c r="B24" s="24">
        <v>1129</v>
      </c>
      <c r="C24" s="22" t="s">
        <v>588</v>
      </c>
      <c r="D24" s="26">
        <v>230496.76</v>
      </c>
      <c r="E24" s="26">
        <v>230496.76</v>
      </c>
      <c r="F24" s="26">
        <v>0</v>
      </c>
      <c r="G24" s="26">
        <v>0</v>
      </c>
      <c r="H24" s="26">
        <v>0</v>
      </c>
    </row>
    <row r="25" spans="2:8" ht="15">
      <c r="B25" s="24">
        <v>1131</v>
      </c>
      <c r="C25" s="22" t="s">
        <v>211</v>
      </c>
      <c r="D25" s="26">
        <v>5400</v>
      </c>
      <c r="E25" s="26">
        <v>5400</v>
      </c>
      <c r="F25" s="26">
        <v>0</v>
      </c>
      <c r="G25" s="26">
        <v>0</v>
      </c>
      <c r="H25" s="26">
        <v>0</v>
      </c>
    </row>
    <row r="26" spans="2:8" ht="15">
      <c r="B26" s="24">
        <v>1132</v>
      </c>
      <c r="C26" s="22" t="s">
        <v>212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ht="15">
      <c r="B27" s="24">
        <v>1133</v>
      </c>
      <c r="C27" s="22" t="s">
        <v>213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ht="15">
      <c r="B28" s="24">
        <v>1134</v>
      </c>
      <c r="C28" s="22" t="s">
        <v>214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ht="15">
      <c r="B29" s="24">
        <v>1139</v>
      </c>
      <c r="C29" s="22" t="s">
        <v>215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1" spans="2:9" ht="15">
      <c r="B31" s="21" t="s">
        <v>589</v>
      </c>
      <c r="C31" s="21"/>
      <c r="D31" s="21"/>
      <c r="E31" s="21"/>
      <c r="F31" s="21"/>
      <c r="G31" s="21"/>
      <c r="H31" s="21"/>
      <c r="I31" s="21"/>
    </row>
    <row r="32" spans="2:9" ht="15">
      <c r="B32" s="23" t="s">
        <v>147</v>
      </c>
      <c r="C32" s="23" t="s">
        <v>144</v>
      </c>
      <c r="D32" s="23" t="s">
        <v>145</v>
      </c>
      <c r="E32" s="23" t="s">
        <v>159</v>
      </c>
      <c r="F32" s="23" t="s">
        <v>158</v>
      </c>
      <c r="G32" s="23" t="s">
        <v>216</v>
      </c>
      <c r="H32" s="23" t="s">
        <v>161</v>
      </c>
      <c r="I32" s="23"/>
    </row>
    <row r="33" spans="2:4" ht="15">
      <c r="B33" s="24">
        <v>1140</v>
      </c>
      <c r="C33" s="22" t="s">
        <v>217</v>
      </c>
      <c r="D33" s="26">
        <f>SUM(D34:D38)</f>
        <v>0</v>
      </c>
    </row>
    <row r="34" spans="2:4" ht="15">
      <c r="B34" s="24">
        <v>1141</v>
      </c>
      <c r="C34" s="22" t="s">
        <v>218</v>
      </c>
      <c r="D34" s="26">
        <v>0</v>
      </c>
    </row>
    <row r="35" spans="2:4" ht="15">
      <c r="B35" s="24">
        <v>1142</v>
      </c>
      <c r="C35" s="22" t="s">
        <v>219</v>
      </c>
      <c r="D35" s="26">
        <v>0</v>
      </c>
    </row>
    <row r="36" spans="2:4" ht="15">
      <c r="B36" s="24">
        <v>1143</v>
      </c>
      <c r="C36" s="22" t="s">
        <v>220</v>
      </c>
      <c r="D36" s="26">
        <v>0</v>
      </c>
    </row>
    <row r="37" spans="2:4" ht="15">
      <c r="B37" s="24">
        <v>1144</v>
      </c>
      <c r="C37" s="22" t="s">
        <v>221</v>
      </c>
      <c r="D37" s="26">
        <v>0</v>
      </c>
    </row>
    <row r="38" spans="2:4" ht="15">
      <c r="B38" s="24">
        <v>1145</v>
      </c>
      <c r="C38" s="22" t="s">
        <v>222</v>
      </c>
      <c r="D38" s="26">
        <v>0</v>
      </c>
    </row>
    <row r="40" spans="2:9" ht="15">
      <c r="B40" s="21" t="s">
        <v>223</v>
      </c>
      <c r="C40" s="21"/>
      <c r="D40" s="21"/>
      <c r="E40" s="21"/>
      <c r="F40" s="21"/>
      <c r="G40" s="21"/>
      <c r="H40" s="21"/>
      <c r="I40" s="21"/>
    </row>
    <row r="41" spans="2:9" ht="15">
      <c r="B41" s="23" t="s">
        <v>147</v>
      </c>
      <c r="C41" s="23" t="s">
        <v>144</v>
      </c>
      <c r="D41" s="23" t="s">
        <v>145</v>
      </c>
      <c r="E41" s="23" t="s">
        <v>157</v>
      </c>
      <c r="F41" s="23" t="s">
        <v>160</v>
      </c>
      <c r="G41" s="23" t="s">
        <v>224</v>
      </c>
      <c r="H41" s="23"/>
      <c r="I41" s="23"/>
    </row>
    <row r="42" spans="2:4" ht="15">
      <c r="B42" s="24">
        <v>1150</v>
      </c>
      <c r="C42" s="22" t="s">
        <v>225</v>
      </c>
      <c r="D42" s="26">
        <f>D43</f>
        <v>0</v>
      </c>
    </row>
    <row r="43" spans="2:4" ht="15">
      <c r="B43" s="24">
        <v>1151</v>
      </c>
      <c r="C43" s="22" t="s">
        <v>226</v>
      </c>
      <c r="D43" s="26">
        <v>0</v>
      </c>
    </row>
    <row r="45" spans="2:9" ht="15">
      <c r="B45" s="21" t="s">
        <v>162</v>
      </c>
      <c r="C45" s="21"/>
      <c r="D45" s="21"/>
      <c r="E45" s="21"/>
      <c r="F45" s="21"/>
      <c r="G45" s="21"/>
      <c r="H45" s="21"/>
      <c r="I45" s="21"/>
    </row>
    <row r="46" spans="2:9" ht="15">
      <c r="B46" s="23" t="s">
        <v>147</v>
      </c>
      <c r="C46" s="23" t="s">
        <v>144</v>
      </c>
      <c r="D46" s="23" t="s">
        <v>145</v>
      </c>
      <c r="E46" s="23" t="s">
        <v>146</v>
      </c>
      <c r="F46" s="23" t="s">
        <v>208</v>
      </c>
      <c r="G46" s="23"/>
      <c r="H46" s="23"/>
      <c r="I46" s="23"/>
    </row>
    <row r="47" spans="2:4" ht="15">
      <c r="B47" s="24">
        <v>1213</v>
      </c>
      <c r="C47" s="22" t="s">
        <v>227</v>
      </c>
      <c r="D47" s="26">
        <v>0</v>
      </c>
    </row>
    <row r="49" spans="2:9" ht="15">
      <c r="B49" s="21" t="s">
        <v>163</v>
      </c>
      <c r="C49" s="21"/>
      <c r="D49" s="21"/>
      <c r="E49" s="21"/>
      <c r="F49" s="21"/>
      <c r="G49" s="21"/>
      <c r="H49" s="21"/>
      <c r="I49" s="21"/>
    </row>
    <row r="50" spans="2:9" ht="15">
      <c r="B50" s="23" t="s">
        <v>147</v>
      </c>
      <c r="C50" s="23" t="s">
        <v>144</v>
      </c>
      <c r="D50" s="23" t="s">
        <v>145</v>
      </c>
      <c r="E50" s="23"/>
      <c r="F50" s="23"/>
      <c r="G50" s="23"/>
      <c r="H50" s="23"/>
      <c r="I50" s="23"/>
    </row>
    <row r="51" spans="2:4" ht="15">
      <c r="B51" s="24">
        <v>1214</v>
      </c>
      <c r="C51" s="22" t="s">
        <v>228</v>
      </c>
      <c r="D51" s="26">
        <v>0</v>
      </c>
    </row>
    <row r="53" spans="2:10" ht="15">
      <c r="B53" s="21" t="s">
        <v>167</v>
      </c>
      <c r="C53" s="21"/>
      <c r="D53" s="21"/>
      <c r="E53" s="21"/>
      <c r="F53" s="21"/>
      <c r="G53" s="21"/>
      <c r="H53" s="21"/>
      <c r="I53" s="21"/>
      <c r="J53" s="21"/>
    </row>
    <row r="54" spans="2:10" ht="15">
      <c r="B54" s="23" t="s">
        <v>147</v>
      </c>
      <c r="C54" s="23" t="s">
        <v>144</v>
      </c>
      <c r="D54" s="23" t="s">
        <v>145</v>
      </c>
      <c r="E54" s="23" t="s">
        <v>164</v>
      </c>
      <c r="F54" s="23" t="s">
        <v>165</v>
      </c>
      <c r="G54" s="23" t="s">
        <v>157</v>
      </c>
      <c r="H54" s="23" t="s">
        <v>229</v>
      </c>
      <c r="I54" s="23" t="s">
        <v>166</v>
      </c>
      <c r="J54" s="23" t="s">
        <v>230</v>
      </c>
    </row>
    <row r="55" spans="2:6" ht="15">
      <c r="B55" s="24">
        <v>1230</v>
      </c>
      <c r="C55" s="22" t="s">
        <v>231</v>
      </c>
      <c r="D55" s="26">
        <f>SUM(D56:D62)</f>
        <v>0</v>
      </c>
      <c r="E55" s="26">
        <f>SUM(E56:E62)</f>
        <v>0</v>
      </c>
      <c r="F55" s="26">
        <f>SUM(F56:F62)</f>
        <v>0</v>
      </c>
    </row>
    <row r="56" spans="2:6" ht="15">
      <c r="B56" s="24">
        <v>1231</v>
      </c>
      <c r="C56" s="22" t="s">
        <v>232</v>
      </c>
      <c r="D56" s="26">
        <v>0</v>
      </c>
      <c r="E56" s="26">
        <v>0</v>
      </c>
      <c r="F56" s="26">
        <v>0</v>
      </c>
    </row>
    <row r="57" spans="2:6" ht="15">
      <c r="B57" s="24">
        <v>1232</v>
      </c>
      <c r="C57" s="22" t="s">
        <v>233</v>
      </c>
      <c r="D57" s="26">
        <v>0</v>
      </c>
      <c r="E57" s="26">
        <v>0</v>
      </c>
      <c r="F57" s="26">
        <v>0</v>
      </c>
    </row>
    <row r="58" spans="2:6" ht="15">
      <c r="B58" s="24">
        <v>1233</v>
      </c>
      <c r="C58" s="22" t="s">
        <v>234</v>
      </c>
      <c r="D58" s="26">
        <v>0</v>
      </c>
      <c r="E58" s="26">
        <v>0</v>
      </c>
      <c r="F58" s="26">
        <v>0</v>
      </c>
    </row>
    <row r="59" spans="2:6" ht="15">
      <c r="B59" s="24">
        <v>1234</v>
      </c>
      <c r="C59" s="22" t="s">
        <v>235</v>
      </c>
      <c r="D59" s="26">
        <v>0</v>
      </c>
      <c r="E59" s="26">
        <v>0</v>
      </c>
      <c r="F59" s="26">
        <v>0</v>
      </c>
    </row>
    <row r="60" spans="2:6" ht="15">
      <c r="B60" s="24">
        <v>1235</v>
      </c>
      <c r="C60" s="22" t="s">
        <v>236</v>
      </c>
      <c r="D60" s="26">
        <v>0</v>
      </c>
      <c r="E60" s="26">
        <v>0</v>
      </c>
      <c r="F60" s="26">
        <v>0</v>
      </c>
    </row>
    <row r="61" spans="2:6" ht="15">
      <c r="B61" s="24">
        <v>1236</v>
      </c>
      <c r="C61" s="22" t="s">
        <v>237</v>
      </c>
      <c r="D61" s="26">
        <v>0</v>
      </c>
      <c r="E61" s="26">
        <v>0</v>
      </c>
      <c r="F61" s="26">
        <v>0</v>
      </c>
    </row>
    <row r="62" spans="2:6" ht="15">
      <c r="B62" s="24">
        <v>1239</v>
      </c>
      <c r="C62" s="22" t="s">
        <v>238</v>
      </c>
      <c r="D62" s="26">
        <v>0</v>
      </c>
      <c r="E62" s="26">
        <v>0</v>
      </c>
      <c r="F62" s="26">
        <v>0</v>
      </c>
    </row>
    <row r="63" spans="2:6" ht="15">
      <c r="B63" s="24">
        <v>1240</v>
      </c>
      <c r="C63" s="22" t="s">
        <v>239</v>
      </c>
      <c r="D63" s="26">
        <f>SUM(D64:D71)</f>
        <v>1293713.07</v>
      </c>
      <c r="E63" s="26">
        <f aca="true" t="shared" si="0" ref="E63:F63">SUM(E64:E71)</f>
        <v>0</v>
      </c>
      <c r="F63" s="26">
        <f t="shared" si="0"/>
        <v>-645820.52</v>
      </c>
    </row>
    <row r="64" spans="2:6" ht="15">
      <c r="B64" s="24">
        <v>1241</v>
      </c>
      <c r="C64" s="22" t="s">
        <v>240</v>
      </c>
      <c r="D64" s="26">
        <v>792675.23</v>
      </c>
      <c r="E64" s="26">
        <v>0</v>
      </c>
      <c r="F64" s="26">
        <v>-455135.37</v>
      </c>
    </row>
    <row r="65" spans="2:6" ht="15">
      <c r="B65" s="24">
        <v>1242</v>
      </c>
      <c r="C65" s="22" t="s">
        <v>241</v>
      </c>
      <c r="D65" s="26">
        <v>41266.64</v>
      </c>
      <c r="E65" s="26">
        <v>0</v>
      </c>
      <c r="F65" s="26">
        <v>-38974.05</v>
      </c>
    </row>
    <row r="66" spans="2:6" ht="15">
      <c r="B66" s="24">
        <v>1243</v>
      </c>
      <c r="C66" s="22" t="s">
        <v>242</v>
      </c>
      <c r="D66" s="26">
        <v>0</v>
      </c>
      <c r="E66" s="26">
        <v>0</v>
      </c>
      <c r="F66" s="26">
        <v>0</v>
      </c>
    </row>
    <row r="67" spans="2:6" ht="15">
      <c r="B67" s="24">
        <v>1244</v>
      </c>
      <c r="C67" s="22" t="s">
        <v>243</v>
      </c>
      <c r="D67" s="26">
        <v>223000</v>
      </c>
      <c r="E67" s="26">
        <v>0</v>
      </c>
      <c r="F67" s="26">
        <v>-126366.67</v>
      </c>
    </row>
    <row r="68" spans="2:6" ht="15">
      <c r="B68" s="24">
        <v>1245</v>
      </c>
      <c r="C68" s="22" t="s">
        <v>244</v>
      </c>
      <c r="D68" s="26">
        <v>0</v>
      </c>
      <c r="E68" s="26">
        <v>0</v>
      </c>
      <c r="F68" s="26">
        <v>0</v>
      </c>
    </row>
    <row r="69" spans="2:6" ht="15">
      <c r="B69" s="24">
        <v>1246</v>
      </c>
      <c r="C69" s="22" t="s">
        <v>245</v>
      </c>
      <c r="D69" s="26">
        <v>236771.2</v>
      </c>
      <c r="E69" s="26">
        <v>0</v>
      </c>
      <c r="F69" s="26">
        <v>-25344.43</v>
      </c>
    </row>
    <row r="70" spans="2:6" ht="15">
      <c r="B70" s="24">
        <v>1247</v>
      </c>
      <c r="C70" s="22" t="s">
        <v>246</v>
      </c>
      <c r="D70" s="26">
        <v>0</v>
      </c>
      <c r="E70" s="26">
        <v>0</v>
      </c>
      <c r="F70" s="26">
        <v>0</v>
      </c>
    </row>
    <row r="71" spans="2:6" ht="15">
      <c r="B71" s="24">
        <v>1248</v>
      </c>
      <c r="C71" s="22" t="s">
        <v>247</v>
      </c>
      <c r="D71" s="26">
        <v>0</v>
      </c>
      <c r="E71" s="26">
        <v>0</v>
      </c>
      <c r="F71" s="26">
        <v>0</v>
      </c>
    </row>
    <row r="72" spans="2:6" ht="15">
      <c r="B72" s="24"/>
      <c r="D72" s="26"/>
      <c r="E72" s="26"/>
      <c r="F72" s="26"/>
    </row>
    <row r="73" spans="2:10" ht="15">
      <c r="B73" s="21" t="s">
        <v>168</v>
      </c>
      <c r="C73" s="21"/>
      <c r="D73" s="21"/>
      <c r="E73" s="21"/>
      <c r="F73" s="21"/>
      <c r="G73" s="21"/>
      <c r="H73" s="21"/>
      <c r="I73" s="21"/>
      <c r="J73" s="21"/>
    </row>
    <row r="74" spans="2:10" ht="15">
      <c r="B74" s="23" t="s">
        <v>147</v>
      </c>
      <c r="C74" s="23" t="s">
        <v>144</v>
      </c>
      <c r="D74" s="23" t="s">
        <v>145</v>
      </c>
      <c r="E74" s="23" t="s">
        <v>169</v>
      </c>
      <c r="F74" s="23" t="s">
        <v>248</v>
      </c>
      <c r="G74" s="23" t="s">
        <v>157</v>
      </c>
      <c r="H74" s="23" t="s">
        <v>229</v>
      </c>
      <c r="I74" s="23" t="s">
        <v>166</v>
      </c>
      <c r="J74" s="23" t="s">
        <v>230</v>
      </c>
    </row>
    <row r="75" spans="2:6" ht="15">
      <c r="B75" s="24">
        <v>1250</v>
      </c>
      <c r="C75" s="22" t="s">
        <v>249</v>
      </c>
      <c r="D75" s="26">
        <f>SUM(D76:D80)</f>
        <v>26050</v>
      </c>
      <c r="E75" s="26">
        <f>SUM(E76:E80)</f>
        <v>0</v>
      </c>
      <c r="F75" s="26">
        <f>SUM(F76:F80)</f>
        <v>20840</v>
      </c>
    </row>
    <row r="76" spans="2:6" ht="15">
      <c r="B76" s="24">
        <v>1251</v>
      </c>
      <c r="C76" s="22" t="s">
        <v>250</v>
      </c>
      <c r="D76" s="26">
        <v>26050</v>
      </c>
      <c r="E76" s="26">
        <v>0</v>
      </c>
      <c r="F76" s="26">
        <v>20840</v>
      </c>
    </row>
    <row r="77" spans="2:6" ht="15">
      <c r="B77" s="24">
        <v>1252</v>
      </c>
      <c r="C77" s="22" t="s">
        <v>251</v>
      </c>
      <c r="D77" s="26">
        <v>0</v>
      </c>
      <c r="E77" s="26">
        <v>0</v>
      </c>
      <c r="F77" s="26">
        <v>0</v>
      </c>
    </row>
    <row r="78" spans="2:6" ht="15">
      <c r="B78" s="24">
        <v>1253</v>
      </c>
      <c r="C78" s="22" t="s">
        <v>252</v>
      </c>
      <c r="D78" s="26">
        <v>0</v>
      </c>
      <c r="E78" s="26">
        <v>0</v>
      </c>
      <c r="F78" s="26">
        <v>0</v>
      </c>
    </row>
    <row r="79" spans="2:6" ht="15">
      <c r="B79" s="24">
        <v>1254</v>
      </c>
      <c r="C79" s="22" t="s">
        <v>253</v>
      </c>
      <c r="D79" s="26">
        <v>0</v>
      </c>
      <c r="E79" s="26">
        <v>0</v>
      </c>
      <c r="F79" s="26">
        <v>0</v>
      </c>
    </row>
    <row r="80" spans="2:6" ht="15">
      <c r="B80" s="24">
        <v>1259</v>
      </c>
      <c r="C80" s="22" t="s">
        <v>254</v>
      </c>
      <c r="D80" s="26">
        <v>0</v>
      </c>
      <c r="E80" s="26">
        <v>0</v>
      </c>
      <c r="F80" s="26">
        <v>0</v>
      </c>
    </row>
    <row r="81" spans="2:6" ht="15">
      <c r="B81" s="24">
        <v>1270</v>
      </c>
      <c r="C81" s="22" t="s">
        <v>255</v>
      </c>
      <c r="D81" s="26">
        <f>SUM(D82:D87)</f>
        <v>0</v>
      </c>
      <c r="E81" s="26">
        <f>SUM(E82:E87)</f>
        <v>0</v>
      </c>
      <c r="F81" s="26">
        <f>SUM(F82:F87)</f>
        <v>0</v>
      </c>
    </row>
    <row r="82" spans="2:6" ht="15">
      <c r="B82" s="24">
        <v>1271</v>
      </c>
      <c r="C82" s="22" t="s">
        <v>256</v>
      </c>
      <c r="D82" s="26">
        <v>0</v>
      </c>
      <c r="E82" s="26">
        <v>0</v>
      </c>
      <c r="F82" s="26">
        <v>0</v>
      </c>
    </row>
    <row r="83" spans="2:6" ht="15">
      <c r="B83" s="24">
        <v>1272</v>
      </c>
      <c r="C83" s="22" t="s">
        <v>257</v>
      </c>
      <c r="D83" s="26">
        <v>0</v>
      </c>
      <c r="E83" s="26">
        <v>0</v>
      </c>
      <c r="F83" s="26">
        <v>0</v>
      </c>
    </row>
    <row r="84" spans="2:6" ht="15">
      <c r="B84" s="24">
        <v>1273</v>
      </c>
      <c r="C84" s="22" t="s">
        <v>258</v>
      </c>
      <c r="D84" s="26">
        <v>0</v>
      </c>
      <c r="E84" s="26">
        <v>0</v>
      </c>
      <c r="F84" s="26">
        <v>0</v>
      </c>
    </row>
    <row r="85" spans="2:6" ht="15">
      <c r="B85" s="24">
        <v>1274</v>
      </c>
      <c r="C85" s="22" t="s">
        <v>259</v>
      </c>
      <c r="D85" s="26">
        <v>0</v>
      </c>
      <c r="E85" s="26">
        <v>0</v>
      </c>
      <c r="F85" s="26">
        <v>0</v>
      </c>
    </row>
    <row r="86" spans="2:6" ht="15">
      <c r="B86" s="24">
        <v>1275</v>
      </c>
      <c r="C86" s="22" t="s">
        <v>260</v>
      </c>
      <c r="D86" s="26">
        <v>0</v>
      </c>
      <c r="E86" s="26">
        <v>0</v>
      </c>
      <c r="F86" s="26">
        <v>0</v>
      </c>
    </row>
    <row r="87" spans="2:6" ht="15">
      <c r="B87" s="24">
        <v>1279</v>
      </c>
      <c r="C87" s="22" t="s">
        <v>261</v>
      </c>
      <c r="D87" s="26">
        <v>0</v>
      </c>
      <c r="E87" s="26">
        <v>0</v>
      </c>
      <c r="F87" s="26">
        <v>0</v>
      </c>
    </row>
    <row r="89" spans="2:9" ht="15">
      <c r="B89" s="21" t="s">
        <v>170</v>
      </c>
      <c r="C89" s="21"/>
      <c r="D89" s="21"/>
      <c r="E89" s="21"/>
      <c r="F89" s="21"/>
      <c r="G89" s="21"/>
      <c r="H89" s="21"/>
      <c r="I89" s="21"/>
    </row>
    <row r="90" spans="2:9" ht="15">
      <c r="B90" s="23" t="s">
        <v>147</v>
      </c>
      <c r="C90" s="23" t="s">
        <v>144</v>
      </c>
      <c r="D90" s="23" t="s">
        <v>145</v>
      </c>
      <c r="E90" s="23" t="s">
        <v>262</v>
      </c>
      <c r="F90" s="23"/>
      <c r="G90" s="23"/>
      <c r="H90" s="23"/>
      <c r="I90" s="23"/>
    </row>
    <row r="91" spans="2:4" ht="15">
      <c r="B91" s="24">
        <v>1160</v>
      </c>
      <c r="C91" s="22" t="s">
        <v>263</v>
      </c>
      <c r="D91" s="26">
        <f>SUM(D92:D93)</f>
        <v>0</v>
      </c>
    </row>
    <row r="92" spans="2:4" ht="15">
      <c r="B92" s="24">
        <v>1161</v>
      </c>
      <c r="C92" s="22" t="s">
        <v>264</v>
      </c>
      <c r="D92" s="26">
        <v>0</v>
      </c>
    </row>
    <row r="93" spans="2:4" ht="15">
      <c r="B93" s="24">
        <v>1162</v>
      </c>
      <c r="C93" s="22" t="s">
        <v>265</v>
      </c>
      <c r="D93" s="26">
        <v>0</v>
      </c>
    </row>
    <row r="95" spans="2:9" ht="15">
      <c r="B95" s="21" t="s">
        <v>590</v>
      </c>
      <c r="C95" s="21"/>
      <c r="D95" s="21"/>
      <c r="E95" s="21"/>
      <c r="F95" s="21"/>
      <c r="G95" s="21"/>
      <c r="H95" s="21"/>
      <c r="I95" s="21"/>
    </row>
    <row r="96" spans="2:9" ht="15">
      <c r="B96" s="23" t="s">
        <v>147</v>
      </c>
      <c r="C96" s="23" t="s">
        <v>144</v>
      </c>
      <c r="D96" s="23" t="s">
        <v>145</v>
      </c>
      <c r="E96" s="23" t="s">
        <v>208</v>
      </c>
      <c r="F96" s="23"/>
      <c r="G96" s="23"/>
      <c r="H96" s="23"/>
      <c r="I96" s="23"/>
    </row>
    <row r="97" spans="2:4" ht="15">
      <c r="B97" s="24">
        <v>1190</v>
      </c>
      <c r="C97" s="22" t="s">
        <v>599</v>
      </c>
      <c r="D97" s="26">
        <f>SUM(D98:D101)</f>
        <v>0</v>
      </c>
    </row>
    <row r="98" spans="2:4" ht="15">
      <c r="B98" s="24">
        <v>1191</v>
      </c>
      <c r="C98" s="22" t="s">
        <v>591</v>
      </c>
      <c r="D98" s="26">
        <v>0</v>
      </c>
    </row>
    <row r="99" spans="2:4" ht="15">
      <c r="B99" s="24">
        <v>1192</v>
      </c>
      <c r="C99" s="22" t="s">
        <v>592</v>
      </c>
      <c r="D99" s="26">
        <v>0</v>
      </c>
    </row>
    <row r="100" spans="2:4" ht="15">
      <c r="B100" s="24">
        <v>1193</v>
      </c>
      <c r="C100" s="22" t="s">
        <v>593</v>
      </c>
      <c r="D100" s="26">
        <v>0</v>
      </c>
    </row>
    <row r="101" spans="2:4" ht="15">
      <c r="B101" s="24">
        <v>1194</v>
      </c>
      <c r="C101" s="22" t="s">
        <v>594</v>
      </c>
      <c r="D101" s="26">
        <v>0</v>
      </c>
    </row>
    <row r="102" spans="2:4" ht="15">
      <c r="B102" s="24"/>
      <c r="D102" s="26"/>
    </row>
    <row r="103" spans="2:9" ht="15">
      <c r="B103" s="23" t="s">
        <v>147</v>
      </c>
      <c r="C103" s="23" t="s">
        <v>144</v>
      </c>
      <c r="D103" s="23" t="s">
        <v>145</v>
      </c>
      <c r="E103" s="23" t="s">
        <v>208</v>
      </c>
      <c r="F103" s="23"/>
      <c r="G103" s="23"/>
      <c r="H103" s="23"/>
      <c r="I103" s="23"/>
    </row>
    <row r="104" spans="2:4" ht="15">
      <c r="B104" s="24">
        <v>1290</v>
      </c>
      <c r="C104" s="22" t="s">
        <v>266</v>
      </c>
      <c r="D104" s="26">
        <f>SUM(D105:D107)</f>
        <v>0</v>
      </c>
    </row>
    <row r="105" spans="2:4" ht="15">
      <c r="B105" s="24">
        <v>1291</v>
      </c>
      <c r="C105" s="22" t="s">
        <v>267</v>
      </c>
      <c r="D105" s="26">
        <v>0</v>
      </c>
    </row>
    <row r="106" spans="2:4" ht="15">
      <c r="B106" s="24">
        <v>1292</v>
      </c>
      <c r="C106" s="22" t="s">
        <v>268</v>
      </c>
      <c r="D106" s="26">
        <v>0</v>
      </c>
    </row>
    <row r="107" spans="2:4" ht="15">
      <c r="B107" s="24">
        <v>1293</v>
      </c>
      <c r="C107" s="22" t="s">
        <v>269</v>
      </c>
      <c r="D107" s="26">
        <v>0</v>
      </c>
    </row>
    <row r="109" spans="2:9" ht="15">
      <c r="B109" s="21" t="s">
        <v>172</v>
      </c>
      <c r="C109" s="21"/>
      <c r="D109" s="21"/>
      <c r="E109" s="21"/>
      <c r="F109" s="21"/>
      <c r="G109" s="21"/>
      <c r="H109" s="21"/>
      <c r="I109" s="21"/>
    </row>
    <row r="110" spans="2:9" ht="15">
      <c r="B110" s="23" t="s">
        <v>147</v>
      </c>
      <c r="C110" s="23" t="s">
        <v>144</v>
      </c>
      <c r="D110" s="23" t="s">
        <v>145</v>
      </c>
      <c r="E110" s="23" t="s">
        <v>204</v>
      </c>
      <c r="F110" s="23" t="s">
        <v>205</v>
      </c>
      <c r="G110" s="23" t="s">
        <v>206</v>
      </c>
      <c r="H110" s="23" t="s">
        <v>270</v>
      </c>
      <c r="I110" s="23" t="s">
        <v>271</v>
      </c>
    </row>
    <row r="111" spans="2:8" ht="15">
      <c r="B111" s="24">
        <v>2110</v>
      </c>
      <c r="C111" s="22" t="s">
        <v>272</v>
      </c>
      <c r="D111" s="26">
        <f>SUM(D112:D120)</f>
        <v>459229.07999999996</v>
      </c>
      <c r="E111" s="26">
        <f>SUM(E112:E120)</f>
        <v>459229.07999999996</v>
      </c>
      <c r="F111" s="26">
        <f>SUM(F112:F120)</f>
        <v>0</v>
      </c>
      <c r="G111" s="26">
        <f>SUM(G112:G120)</f>
        <v>0</v>
      </c>
      <c r="H111" s="26">
        <f>SUM(H112:H120)</f>
        <v>0</v>
      </c>
    </row>
    <row r="112" spans="2:8" ht="15">
      <c r="B112" s="24">
        <v>2111</v>
      </c>
      <c r="C112" s="22" t="s">
        <v>273</v>
      </c>
      <c r="D112" s="26">
        <v>219253.34</v>
      </c>
      <c r="E112" s="26">
        <f>D112</f>
        <v>219253.34</v>
      </c>
      <c r="F112" s="26">
        <v>0</v>
      </c>
      <c r="G112" s="26">
        <v>0</v>
      </c>
      <c r="H112" s="26">
        <v>0</v>
      </c>
    </row>
    <row r="113" spans="2:8" ht="15">
      <c r="B113" s="24">
        <v>2112</v>
      </c>
      <c r="C113" s="22" t="s">
        <v>274</v>
      </c>
      <c r="D113" s="26">
        <v>-0.26</v>
      </c>
      <c r="E113" s="26">
        <f aca="true" t="shared" si="1" ref="E113:E120">D113</f>
        <v>-0.26</v>
      </c>
      <c r="F113" s="26">
        <v>0</v>
      </c>
      <c r="G113" s="26">
        <v>0</v>
      </c>
      <c r="H113" s="26">
        <v>0</v>
      </c>
    </row>
    <row r="114" spans="2:8" ht="15">
      <c r="B114" s="24">
        <v>2113</v>
      </c>
      <c r="C114" s="22" t="s">
        <v>275</v>
      </c>
      <c r="D114" s="26">
        <v>0</v>
      </c>
      <c r="E114" s="26">
        <f t="shared" si="1"/>
        <v>0</v>
      </c>
      <c r="F114" s="26">
        <v>0</v>
      </c>
      <c r="G114" s="26">
        <v>0</v>
      </c>
      <c r="H114" s="26">
        <v>0</v>
      </c>
    </row>
    <row r="115" spans="2:8" ht="15">
      <c r="B115" s="24">
        <v>2114</v>
      </c>
      <c r="C115" s="22" t="s">
        <v>276</v>
      </c>
      <c r="D115" s="26">
        <v>0</v>
      </c>
      <c r="E115" s="26">
        <f t="shared" si="1"/>
        <v>0</v>
      </c>
      <c r="F115" s="26">
        <v>0</v>
      </c>
      <c r="G115" s="26">
        <v>0</v>
      </c>
      <c r="H115" s="26">
        <v>0</v>
      </c>
    </row>
    <row r="116" spans="2:8" ht="15">
      <c r="B116" s="24">
        <v>2115</v>
      </c>
      <c r="C116" s="22" t="s">
        <v>277</v>
      </c>
      <c r="D116" s="26">
        <v>0</v>
      </c>
      <c r="E116" s="26">
        <f t="shared" si="1"/>
        <v>0</v>
      </c>
      <c r="F116" s="26">
        <v>0</v>
      </c>
      <c r="G116" s="26">
        <v>0</v>
      </c>
      <c r="H116" s="26">
        <v>0</v>
      </c>
    </row>
    <row r="117" spans="2:8" ht="15">
      <c r="B117" s="24">
        <v>2116</v>
      </c>
      <c r="C117" s="22" t="s">
        <v>278</v>
      </c>
      <c r="D117" s="26">
        <v>0</v>
      </c>
      <c r="E117" s="26">
        <f t="shared" si="1"/>
        <v>0</v>
      </c>
      <c r="F117" s="26">
        <v>0</v>
      </c>
      <c r="G117" s="26">
        <v>0</v>
      </c>
      <c r="H117" s="26">
        <v>0</v>
      </c>
    </row>
    <row r="118" spans="2:8" ht="15">
      <c r="B118" s="24">
        <v>2117</v>
      </c>
      <c r="C118" s="22" t="s">
        <v>279</v>
      </c>
      <c r="D118" s="26">
        <v>-166836.45</v>
      </c>
      <c r="E118" s="26">
        <f t="shared" si="1"/>
        <v>-166836.45</v>
      </c>
      <c r="F118" s="26">
        <v>0</v>
      </c>
      <c r="G118" s="26">
        <v>0</v>
      </c>
      <c r="H118" s="26">
        <v>0</v>
      </c>
    </row>
    <row r="119" spans="2:8" ht="15">
      <c r="B119" s="24">
        <v>2118</v>
      </c>
      <c r="C119" s="22" t="s">
        <v>280</v>
      </c>
      <c r="D119" s="26">
        <v>0</v>
      </c>
      <c r="E119" s="26">
        <f t="shared" si="1"/>
        <v>0</v>
      </c>
      <c r="F119" s="26">
        <v>0</v>
      </c>
      <c r="G119" s="26">
        <v>0</v>
      </c>
      <c r="H119" s="26">
        <v>0</v>
      </c>
    </row>
    <row r="120" spans="2:8" ht="15">
      <c r="B120" s="24">
        <v>2119</v>
      </c>
      <c r="C120" s="22" t="s">
        <v>281</v>
      </c>
      <c r="D120" s="26">
        <v>406812.45</v>
      </c>
      <c r="E120" s="26">
        <f t="shared" si="1"/>
        <v>406812.45</v>
      </c>
      <c r="F120" s="26">
        <v>0</v>
      </c>
      <c r="G120" s="26">
        <v>0</v>
      </c>
      <c r="H120" s="26">
        <v>0</v>
      </c>
    </row>
    <row r="121" spans="2:8" ht="15">
      <c r="B121" s="24">
        <v>2120</v>
      </c>
      <c r="C121" s="22" t="s">
        <v>282</v>
      </c>
      <c r="D121" s="26">
        <f>SUM(D122:D124)</f>
        <v>0</v>
      </c>
      <c r="E121" s="26">
        <f aca="true" t="shared" si="2" ref="E121:H121">SUM(E122:E124)</f>
        <v>0</v>
      </c>
      <c r="F121" s="26">
        <f t="shared" si="2"/>
        <v>0</v>
      </c>
      <c r="G121" s="26">
        <f t="shared" si="2"/>
        <v>0</v>
      </c>
      <c r="H121" s="26">
        <f t="shared" si="2"/>
        <v>0</v>
      </c>
    </row>
    <row r="122" spans="2:8" ht="15">
      <c r="B122" s="24">
        <v>2121</v>
      </c>
      <c r="C122" s="22" t="s">
        <v>283</v>
      </c>
      <c r="D122" s="26">
        <v>0</v>
      </c>
      <c r="E122" s="26">
        <f>D122</f>
        <v>0</v>
      </c>
      <c r="F122" s="26">
        <v>0</v>
      </c>
      <c r="G122" s="26">
        <v>0</v>
      </c>
      <c r="H122" s="26">
        <v>0</v>
      </c>
    </row>
    <row r="123" spans="2:8" ht="15">
      <c r="B123" s="24">
        <v>2122</v>
      </c>
      <c r="C123" s="22" t="s">
        <v>284</v>
      </c>
      <c r="D123" s="26">
        <v>0</v>
      </c>
      <c r="E123" s="26">
        <f aca="true" t="shared" si="3" ref="E123:E124">D123</f>
        <v>0</v>
      </c>
      <c r="F123" s="26">
        <v>0</v>
      </c>
      <c r="G123" s="26">
        <v>0</v>
      </c>
      <c r="H123" s="26">
        <v>0</v>
      </c>
    </row>
    <row r="124" spans="2:8" ht="15">
      <c r="B124" s="24">
        <v>2129</v>
      </c>
      <c r="C124" s="22" t="s">
        <v>285</v>
      </c>
      <c r="D124" s="26">
        <v>0</v>
      </c>
      <c r="E124" s="26">
        <f t="shared" si="3"/>
        <v>0</v>
      </c>
      <c r="F124" s="26">
        <v>0</v>
      </c>
      <c r="G124" s="26">
        <v>0</v>
      </c>
      <c r="H124" s="26">
        <v>0</v>
      </c>
    </row>
    <row r="126" spans="2:9" ht="15">
      <c r="B126" s="21" t="s">
        <v>173</v>
      </c>
      <c r="C126" s="21"/>
      <c r="D126" s="21"/>
      <c r="E126" s="21"/>
      <c r="F126" s="21"/>
      <c r="G126" s="21"/>
      <c r="H126" s="21"/>
      <c r="I126" s="21"/>
    </row>
    <row r="127" spans="2:9" ht="15">
      <c r="B127" s="23" t="s">
        <v>147</v>
      </c>
      <c r="C127" s="23" t="s">
        <v>144</v>
      </c>
      <c r="D127" s="23" t="s">
        <v>145</v>
      </c>
      <c r="E127" s="23" t="s">
        <v>148</v>
      </c>
      <c r="F127" s="23" t="s">
        <v>208</v>
      </c>
      <c r="G127" s="23"/>
      <c r="H127" s="23"/>
      <c r="I127" s="23"/>
    </row>
    <row r="128" spans="2:4" ht="15">
      <c r="B128" s="24">
        <v>2160</v>
      </c>
      <c r="C128" s="22" t="s">
        <v>286</v>
      </c>
      <c r="D128" s="26">
        <f>SUM(D129:D134)</f>
        <v>0</v>
      </c>
    </row>
    <row r="129" spans="2:4" ht="15">
      <c r="B129" s="24">
        <v>2161</v>
      </c>
      <c r="C129" s="22" t="s">
        <v>287</v>
      </c>
      <c r="D129" s="26">
        <v>0</v>
      </c>
    </row>
    <row r="130" spans="2:4" ht="15">
      <c r="B130" s="24">
        <v>2162</v>
      </c>
      <c r="C130" s="22" t="s">
        <v>288</v>
      </c>
      <c r="D130" s="26">
        <v>0</v>
      </c>
    </row>
    <row r="131" spans="2:4" ht="15">
      <c r="B131" s="24">
        <v>2163</v>
      </c>
      <c r="C131" s="22" t="s">
        <v>289</v>
      </c>
      <c r="D131" s="26">
        <v>0</v>
      </c>
    </row>
    <row r="132" spans="2:4" ht="15">
      <c r="B132" s="24">
        <v>2164</v>
      </c>
      <c r="C132" s="22" t="s">
        <v>290</v>
      </c>
      <c r="D132" s="26">
        <v>0</v>
      </c>
    </row>
    <row r="133" spans="2:4" ht="15">
      <c r="B133" s="24">
        <v>2165</v>
      </c>
      <c r="C133" s="22" t="s">
        <v>291</v>
      </c>
      <c r="D133" s="26">
        <v>0</v>
      </c>
    </row>
    <row r="134" spans="2:4" ht="15">
      <c r="B134" s="24">
        <v>2166</v>
      </c>
      <c r="C134" s="22" t="s">
        <v>292</v>
      </c>
      <c r="D134" s="26">
        <v>0</v>
      </c>
    </row>
    <row r="135" spans="2:4" ht="15">
      <c r="B135" s="24">
        <v>2250</v>
      </c>
      <c r="C135" s="22" t="s">
        <v>293</v>
      </c>
      <c r="D135" s="26">
        <f>SUM(D136:D141)</f>
        <v>0</v>
      </c>
    </row>
    <row r="136" spans="2:4" ht="15">
      <c r="B136" s="24">
        <v>2251</v>
      </c>
      <c r="C136" s="22" t="s">
        <v>294</v>
      </c>
      <c r="D136" s="26">
        <v>0</v>
      </c>
    </row>
    <row r="137" spans="2:4" ht="15">
      <c r="B137" s="24">
        <v>2252</v>
      </c>
      <c r="C137" s="22" t="s">
        <v>295</v>
      </c>
      <c r="D137" s="26">
        <v>0</v>
      </c>
    </row>
    <row r="138" spans="2:4" ht="15">
      <c r="B138" s="24">
        <v>2253</v>
      </c>
      <c r="C138" s="22" t="s">
        <v>296</v>
      </c>
      <c r="D138" s="26">
        <v>0</v>
      </c>
    </row>
    <row r="139" spans="2:4" ht="15">
      <c r="B139" s="24">
        <v>2254</v>
      </c>
      <c r="C139" s="22" t="s">
        <v>297</v>
      </c>
      <c r="D139" s="26">
        <v>0</v>
      </c>
    </row>
    <row r="140" spans="2:4" ht="15">
      <c r="B140" s="24">
        <v>2255</v>
      </c>
      <c r="C140" s="22" t="s">
        <v>298</v>
      </c>
      <c r="D140" s="26">
        <v>0</v>
      </c>
    </row>
    <row r="141" spans="2:4" ht="15">
      <c r="B141" s="24">
        <v>2256</v>
      </c>
      <c r="C141" s="22" t="s">
        <v>299</v>
      </c>
      <c r="D141" s="26">
        <v>0</v>
      </c>
    </row>
    <row r="143" spans="2:9" ht="15">
      <c r="B143" s="21" t="s">
        <v>174</v>
      </c>
      <c r="C143" s="21"/>
      <c r="D143" s="21"/>
      <c r="E143" s="21"/>
      <c r="F143" s="21"/>
      <c r="G143" s="21"/>
      <c r="H143" s="21"/>
      <c r="I143" s="21"/>
    </row>
    <row r="144" spans="2:9" ht="15">
      <c r="B144" s="25" t="s">
        <v>147</v>
      </c>
      <c r="C144" s="25" t="s">
        <v>144</v>
      </c>
      <c r="D144" s="25" t="s">
        <v>145</v>
      </c>
      <c r="E144" s="25" t="s">
        <v>148</v>
      </c>
      <c r="F144" s="25" t="s">
        <v>208</v>
      </c>
      <c r="G144" s="25"/>
      <c r="H144" s="25"/>
      <c r="I144" s="25"/>
    </row>
    <row r="145" spans="2:4" ht="15">
      <c r="B145" s="24">
        <v>2159</v>
      </c>
      <c r="C145" s="22" t="s">
        <v>300</v>
      </c>
      <c r="D145" s="26">
        <v>0</v>
      </c>
    </row>
    <row r="146" spans="2:4" ht="15">
      <c r="B146" s="24">
        <v>2199</v>
      </c>
      <c r="C146" s="22" t="s">
        <v>301</v>
      </c>
      <c r="D146" s="26">
        <v>0</v>
      </c>
    </row>
    <row r="147" spans="2:4" ht="15">
      <c r="B147" s="24">
        <v>2240</v>
      </c>
      <c r="C147" s="22" t="s">
        <v>302</v>
      </c>
      <c r="D147" s="26">
        <f>SUM(D148:D150)</f>
        <v>0</v>
      </c>
    </row>
    <row r="148" spans="2:4" ht="15">
      <c r="B148" s="24">
        <v>2241</v>
      </c>
      <c r="C148" s="22" t="s">
        <v>303</v>
      </c>
      <c r="D148" s="26">
        <v>0</v>
      </c>
    </row>
    <row r="149" spans="2:4" ht="15">
      <c r="B149" s="24">
        <v>2242</v>
      </c>
      <c r="C149" s="22" t="s">
        <v>304</v>
      </c>
      <c r="D149" s="26">
        <v>0</v>
      </c>
    </row>
    <row r="150" spans="2:4" ht="15">
      <c r="B150" s="24">
        <v>2249</v>
      </c>
      <c r="C150" s="22" t="s">
        <v>305</v>
      </c>
      <c r="D150" s="26">
        <v>0</v>
      </c>
    </row>
    <row r="152" ht="12">
      <c r="B152" s="209" t="s">
        <v>695</v>
      </c>
    </row>
    <row r="179" ht="11.25"/>
    <row r="180" ht="11.25"/>
    <row r="181" ht="11.25"/>
    <row r="182" ht="11.25"/>
  </sheetData>
  <sheetProtection formatCells="0" formatColumns="0" formatRows="0" insertColumns="0" insertRows="0" insertHyperlinks="0" deleteColumns="0" deleteRows="0" sort="0" autoFilter="0" pivotTables="0"/>
  <mergeCells count="3">
    <mergeCell ref="B2:G2"/>
    <mergeCell ref="B3:G3"/>
    <mergeCell ref="B4:G4"/>
  </mergeCells>
  <printOptions/>
  <pageMargins left="0.7" right="0.7" top="0.75" bottom="0.75" header="0.3" footer="0.3"/>
  <pageSetup fitToHeight="0" fitToWidth="1" horizontalDpi="600" verticalDpi="600" orientation="landscape" scale="56" r:id="rId2"/>
  <rowBreaks count="3" manualBreakCount="3">
    <brk id="64" max="16383" man="1"/>
    <brk id="124" max="16383" man="1"/>
    <brk id="18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2"/>
  <sheetViews>
    <sheetView zoomScaleSheetLayoutView="110" workbookViewId="0" topLeftCell="A1">
      <pane ySplit="2" topLeftCell="A3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0" t="s">
        <v>191</v>
      </c>
      <c r="B2" s="101" t="s">
        <v>51</v>
      </c>
    </row>
    <row r="3" spans="1:2" ht="15">
      <c r="A3" s="102"/>
      <c r="B3" s="103"/>
    </row>
    <row r="4" spans="1:2" ht="15" customHeight="1">
      <c r="A4" s="104" t="s">
        <v>1</v>
      </c>
      <c r="B4" s="105" t="s">
        <v>79</v>
      </c>
    </row>
    <row r="5" spans="1:2" ht="15" customHeight="1">
      <c r="A5" s="106"/>
      <c r="B5" s="105" t="s">
        <v>52</v>
      </c>
    </row>
    <row r="6" spans="1:2" ht="15" customHeight="1">
      <c r="A6" s="106"/>
      <c r="B6" s="107" t="s">
        <v>150</v>
      </c>
    </row>
    <row r="7" spans="1:2" ht="15" customHeight="1">
      <c r="A7" s="106"/>
      <c r="B7" s="105" t="s">
        <v>53</v>
      </c>
    </row>
    <row r="8" ht="15">
      <c r="A8" s="106"/>
    </row>
    <row r="9" spans="1:2" ht="15" customHeight="1">
      <c r="A9" s="104" t="s">
        <v>3</v>
      </c>
      <c r="B9" s="105" t="s">
        <v>600</v>
      </c>
    </row>
    <row r="10" spans="1:2" ht="15" customHeight="1">
      <c r="A10" s="106"/>
      <c r="B10" s="105" t="s">
        <v>601</v>
      </c>
    </row>
    <row r="11" spans="1:2" ht="15" customHeight="1">
      <c r="A11" s="106"/>
      <c r="B11" s="105" t="s">
        <v>128</v>
      </c>
    </row>
    <row r="12" spans="1:2" ht="15" customHeight="1">
      <c r="A12" s="106"/>
      <c r="B12" s="105" t="s">
        <v>127</v>
      </c>
    </row>
    <row r="13" spans="1:2" ht="15" customHeight="1">
      <c r="A13" s="106"/>
      <c r="B13" s="105" t="s">
        <v>129</v>
      </c>
    </row>
    <row r="14" ht="15">
      <c r="A14" s="106"/>
    </row>
    <row r="15" spans="1:2" ht="15" customHeight="1">
      <c r="A15" s="104" t="s">
        <v>5</v>
      </c>
      <c r="B15" s="108" t="s">
        <v>54</v>
      </c>
    </row>
    <row r="16" spans="1:2" ht="15" customHeight="1">
      <c r="A16" s="106"/>
      <c r="B16" s="108" t="s">
        <v>55</v>
      </c>
    </row>
    <row r="17" spans="1:2" ht="15" customHeight="1">
      <c r="A17" s="106"/>
      <c r="B17" s="108" t="s">
        <v>56</v>
      </c>
    </row>
    <row r="18" spans="1:2" ht="15" customHeight="1">
      <c r="A18" s="106"/>
      <c r="B18" s="105" t="s">
        <v>57</v>
      </c>
    </row>
    <row r="19" spans="1:2" ht="15" customHeight="1">
      <c r="A19" s="106"/>
      <c r="B19" s="109" t="s">
        <v>138</v>
      </c>
    </row>
    <row r="20" ht="15">
      <c r="A20" s="106"/>
    </row>
    <row r="21" spans="1:2" ht="15" customHeight="1">
      <c r="A21" s="104" t="s">
        <v>134</v>
      </c>
      <c r="B21" s="1" t="s">
        <v>189</v>
      </c>
    </row>
    <row r="22" spans="1:2" ht="15" customHeight="1">
      <c r="A22" s="106"/>
      <c r="B22" s="110" t="s">
        <v>190</v>
      </c>
    </row>
    <row r="23" ht="15">
      <c r="A23" s="106"/>
    </row>
    <row r="24" spans="1:2" ht="15" customHeight="1">
      <c r="A24" s="104" t="s">
        <v>7</v>
      </c>
      <c r="B24" s="109" t="s">
        <v>58</v>
      </c>
    </row>
    <row r="25" spans="1:2" ht="15" customHeight="1">
      <c r="A25" s="106"/>
      <c r="B25" s="109" t="s">
        <v>130</v>
      </c>
    </row>
    <row r="26" spans="1:2" ht="15" customHeight="1">
      <c r="A26" s="106"/>
      <c r="B26" s="109" t="s">
        <v>131</v>
      </c>
    </row>
    <row r="27" ht="15">
      <c r="A27" s="106"/>
    </row>
    <row r="28" spans="1:2" ht="15" customHeight="1">
      <c r="A28" s="104" t="s">
        <v>8</v>
      </c>
      <c r="B28" s="109" t="s">
        <v>59</v>
      </c>
    </row>
    <row r="29" spans="1:2" ht="15" customHeight="1">
      <c r="A29" s="106"/>
      <c r="B29" s="109" t="s">
        <v>137</v>
      </c>
    </row>
    <row r="30" spans="1:2" ht="15" customHeight="1">
      <c r="A30" s="106"/>
      <c r="B30" s="109" t="s">
        <v>60</v>
      </c>
    </row>
    <row r="31" spans="1:2" ht="15" customHeight="1">
      <c r="A31" s="106"/>
      <c r="B31" s="111" t="s">
        <v>61</v>
      </c>
    </row>
    <row r="32" ht="15">
      <c r="A32" s="106"/>
    </row>
    <row r="33" spans="1:2" ht="15" customHeight="1">
      <c r="A33" s="104" t="s">
        <v>9</v>
      </c>
      <c r="B33" s="109" t="s">
        <v>62</v>
      </c>
    </row>
    <row r="34" spans="1:2" ht="15" customHeight="1">
      <c r="A34" s="106"/>
      <c r="B34" s="109" t="s">
        <v>63</v>
      </c>
    </row>
    <row r="35" ht="15">
      <c r="A35" s="106"/>
    </row>
    <row r="36" spans="1:2" ht="15" customHeight="1">
      <c r="A36" s="104" t="s">
        <v>11</v>
      </c>
      <c r="B36" s="105" t="s">
        <v>132</v>
      </c>
    </row>
    <row r="37" spans="1:2" ht="15" customHeight="1">
      <c r="A37" s="106"/>
      <c r="B37" s="105" t="s">
        <v>139</v>
      </c>
    </row>
    <row r="38" spans="1:2" ht="15" customHeight="1">
      <c r="A38" s="106"/>
      <c r="B38" s="112" t="s">
        <v>192</v>
      </c>
    </row>
    <row r="39" spans="1:2" ht="15" customHeight="1">
      <c r="A39" s="106"/>
      <c r="B39" s="105" t="s">
        <v>193</v>
      </c>
    </row>
    <row r="40" spans="1:2" ht="15" customHeight="1">
      <c r="A40" s="106"/>
      <c r="B40" s="105" t="s">
        <v>135</v>
      </c>
    </row>
    <row r="41" spans="1:2" ht="15" customHeight="1">
      <c r="A41" s="106"/>
      <c r="B41" s="105" t="s">
        <v>136</v>
      </c>
    </row>
    <row r="42" ht="15">
      <c r="A42" s="106"/>
    </row>
    <row r="43" spans="1:2" ht="15" customHeight="1">
      <c r="A43" s="104" t="s">
        <v>13</v>
      </c>
      <c r="B43" s="105" t="s">
        <v>140</v>
      </c>
    </row>
    <row r="44" spans="1:2" ht="15" customHeight="1">
      <c r="A44" s="106"/>
      <c r="B44" s="105" t="s">
        <v>143</v>
      </c>
    </row>
    <row r="45" spans="1:2" ht="15" customHeight="1">
      <c r="A45" s="106"/>
      <c r="B45" s="112" t="s">
        <v>194</v>
      </c>
    </row>
    <row r="46" spans="1:2" ht="15" customHeight="1">
      <c r="A46" s="106"/>
      <c r="B46" s="105" t="s">
        <v>195</v>
      </c>
    </row>
    <row r="47" spans="1:2" ht="15" customHeight="1">
      <c r="A47" s="106"/>
      <c r="B47" s="105" t="s">
        <v>142</v>
      </c>
    </row>
    <row r="48" spans="1:2" ht="15" customHeight="1">
      <c r="A48" s="106"/>
      <c r="B48" s="105" t="s">
        <v>141</v>
      </c>
    </row>
    <row r="49" ht="15">
      <c r="A49" s="106"/>
    </row>
    <row r="50" spans="1:2" ht="25.5" customHeight="1">
      <c r="A50" s="104" t="s">
        <v>15</v>
      </c>
      <c r="B50" s="107" t="s">
        <v>171</v>
      </c>
    </row>
    <row r="51" ht="15">
      <c r="A51" s="106"/>
    </row>
    <row r="52" spans="1:2" ht="15" customHeight="1">
      <c r="A52" s="104" t="s">
        <v>17</v>
      </c>
      <c r="B52" s="105" t="s">
        <v>64</v>
      </c>
    </row>
    <row r="53" ht="15">
      <c r="A53" s="106"/>
    </row>
    <row r="54" spans="1:2" ht="15" customHeight="1">
      <c r="A54" s="104" t="s">
        <v>18</v>
      </c>
      <c r="B54" s="108" t="s">
        <v>65</v>
      </c>
    </row>
    <row r="55" spans="1:2" ht="15" customHeight="1">
      <c r="A55" s="106"/>
      <c r="B55" s="108" t="s">
        <v>66</v>
      </c>
    </row>
    <row r="56" spans="1:2" ht="15" customHeight="1">
      <c r="A56" s="106"/>
      <c r="B56" s="108" t="s">
        <v>67</v>
      </c>
    </row>
    <row r="57" spans="1:2" ht="15" customHeight="1">
      <c r="A57" s="106"/>
      <c r="B57" s="108" t="s">
        <v>68</v>
      </c>
    </row>
    <row r="58" spans="1:2" ht="15" customHeight="1">
      <c r="A58" s="106"/>
      <c r="B58" s="108" t="s">
        <v>69</v>
      </c>
    </row>
    <row r="59" ht="15">
      <c r="A59" s="106"/>
    </row>
    <row r="60" spans="1:2" ht="15" customHeight="1">
      <c r="A60" s="104" t="s">
        <v>20</v>
      </c>
      <c r="B60" s="109" t="s">
        <v>70</v>
      </c>
    </row>
    <row r="61" spans="1:2" ht="15">
      <c r="A61" s="106"/>
      <c r="B61" s="109"/>
    </row>
    <row r="62" spans="1:2" ht="15" customHeight="1">
      <c r="A62" s="104" t="s">
        <v>21</v>
      </c>
      <c r="B62" s="105" t="s">
        <v>64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5FE4-F851-4EC5-97AA-08C2A1899790}">
  <sheetPr>
    <tabColor theme="6" tint="-0.24997000396251678"/>
    <pageSetUpPr fitToPage="1"/>
  </sheetPr>
  <dimension ref="A2:L137"/>
  <sheetViews>
    <sheetView showGridLines="0" view="pageBreakPreview" zoomScale="124" zoomScaleSheetLayoutView="124" workbookViewId="0" topLeftCell="A1">
      <selection activeCell="D1" sqref="D1"/>
    </sheetView>
  </sheetViews>
  <sheetFormatPr defaultColWidth="11.421875" defaultRowHeight="15"/>
  <cols>
    <col min="1" max="1" width="2.00390625" style="3" customWidth="1"/>
    <col min="2" max="2" width="18.57421875" style="3" customWidth="1"/>
    <col min="3" max="3" width="36.7109375" style="3" customWidth="1"/>
    <col min="4" max="6" width="13.28125" style="132" customWidth="1"/>
    <col min="7" max="7" width="11.00390625" style="132" customWidth="1"/>
    <col min="8" max="8" width="12.28125" style="132" bestFit="1" customWidth="1"/>
    <col min="9" max="9" width="25.28125" style="133" customWidth="1"/>
    <col min="10" max="10" width="18.7109375" style="133" customWidth="1"/>
    <col min="11" max="11" width="11.421875" style="3" customWidth="1"/>
    <col min="12" max="16384" width="11.421875" style="3" customWidth="1"/>
  </cols>
  <sheetData>
    <row r="1" ht="46.5" customHeight="1"/>
    <row r="2" spans="2:10" ht="15.75">
      <c r="B2" s="217" t="s">
        <v>630</v>
      </c>
      <c r="C2" s="218"/>
      <c r="D2" s="218"/>
      <c r="E2" s="218"/>
      <c r="F2" s="218"/>
      <c r="G2" s="218"/>
      <c r="H2" s="218"/>
      <c r="I2" s="218"/>
      <c r="J2" s="218"/>
    </row>
    <row r="3" spans="2:10" ht="29.25" customHeight="1">
      <c r="B3" s="219" t="s">
        <v>717</v>
      </c>
      <c r="C3" s="220"/>
      <c r="D3" s="220"/>
      <c r="E3" s="220"/>
      <c r="F3" s="220"/>
      <c r="G3" s="220"/>
      <c r="H3" s="220"/>
      <c r="I3" s="220"/>
      <c r="J3" s="220"/>
    </row>
    <row r="4" spans="2:10" ht="12.75">
      <c r="B4" s="219" t="s">
        <v>718</v>
      </c>
      <c r="C4" s="220"/>
      <c r="D4" s="220"/>
      <c r="E4" s="220"/>
      <c r="F4" s="220"/>
      <c r="G4" s="220"/>
      <c r="H4" s="220"/>
      <c r="I4" s="220"/>
      <c r="J4" s="220"/>
    </row>
    <row r="5" spans="2:10" ht="12.75">
      <c r="B5" s="134"/>
      <c r="C5" s="135"/>
      <c r="D5" s="135"/>
      <c r="E5" s="135"/>
      <c r="F5" s="135"/>
      <c r="G5" s="135"/>
      <c r="H5" s="135"/>
      <c r="I5" s="135"/>
      <c r="J5" s="135"/>
    </row>
    <row r="6" ht="15">
      <c r="B6" s="1" t="s">
        <v>631</v>
      </c>
    </row>
    <row r="7" ht="15">
      <c r="B7" s="1" t="s">
        <v>632</v>
      </c>
    </row>
    <row r="8" ht="15">
      <c r="B8" s="1"/>
    </row>
    <row r="9" spans="2:10" ht="12.75">
      <c r="B9" s="136" t="s">
        <v>633</v>
      </c>
      <c r="C9" s="137"/>
      <c r="D9" s="138"/>
      <c r="E9" s="138"/>
      <c r="F9" s="139"/>
      <c r="G9" s="139"/>
      <c r="H9" s="138"/>
      <c r="I9" s="140"/>
      <c r="J9" s="141" t="s">
        <v>713</v>
      </c>
    </row>
    <row r="10" spans="2:10" ht="15">
      <c r="B10" s="142" t="s">
        <v>634</v>
      </c>
      <c r="C10" s="143" t="s">
        <v>635</v>
      </c>
      <c r="D10" s="144" t="s">
        <v>636</v>
      </c>
      <c r="E10" s="144" t="s">
        <v>637</v>
      </c>
      <c r="F10" s="144" t="s">
        <v>638</v>
      </c>
      <c r="G10" s="144" t="s">
        <v>639</v>
      </c>
      <c r="H10" s="145" t="s">
        <v>640</v>
      </c>
      <c r="I10" s="146" t="s">
        <v>641</v>
      </c>
      <c r="J10" s="146" t="s">
        <v>642</v>
      </c>
    </row>
    <row r="11" spans="2:10" ht="22.5">
      <c r="B11" s="221" t="s">
        <v>643</v>
      </c>
      <c r="C11" s="221" t="s">
        <v>644</v>
      </c>
      <c r="D11" s="223">
        <v>990533.33</v>
      </c>
      <c r="E11" s="225"/>
      <c r="F11" s="225"/>
      <c r="G11" s="225"/>
      <c r="H11" s="225">
        <v>990533.33</v>
      </c>
      <c r="I11" s="140" t="s">
        <v>645</v>
      </c>
      <c r="J11" s="147">
        <v>982068.87</v>
      </c>
    </row>
    <row r="12" spans="2:10" ht="33.75">
      <c r="B12" s="222"/>
      <c r="C12" s="222"/>
      <c r="D12" s="224"/>
      <c r="E12" s="226"/>
      <c r="F12" s="226"/>
      <c r="G12" s="226"/>
      <c r="H12" s="226"/>
      <c r="I12" s="140" t="s">
        <v>646</v>
      </c>
      <c r="J12" s="147">
        <v>8464.46</v>
      </c>
    </row>
    <row r="13" spans="2:10" ht="12">
      <c r="B13" s="148" t="s">
        <v>647</v>
      </c>
      <c r="C13" s="148" t="s">
        <v>648</v>
      </c>
      <c r="D13" s="149">
        <f>SUM(D11:D12)</f>
        <v>990533.33</v>
      </c>
      <c r="E13" s="149">
        <f>SUM(E11:E12)</f>
        <v>0</v>
      </c>
      <c r="F13" s="149">
        <f>SUM(F11:F12)</f>
        <v>0</v>
      </c>
      <c r="G13" s="149">
        <f>SUM(G11:G12)</f>
        <v>0</v>
      </c>
      <c r="H13" s="149">
        <f>SUM(H11:H12)</f>
        <v>990533.33</v>
      </c>
      <c r="I13" s="150"/>
      <c r="J13" s="149">
        <f>SUM(J11:J12)</f>
        <v>990533.33</v>
      </c>
    </row>
    <row r="14" spans="2:10" ht="5.25" customHeight="1">
      <c r="B14" s="151"/>
      <c r="C14" s="152"/>
      <c r="D14" s="153"/>
      <c r="E14" s="153"/>
      <c r="F14" s="153"/>
      <c r="G14" s="153"/>
      <c r="H14" s="153"/>
      <c r="I14" s="154"/>
      <c r="J14" s="155"/>
    </row>
    <row r="15" spans="2:10" ht="12.75">
      <c r="B15" s="136" t="s">
        <v>649</v>
      </c>
      <c r="C15" s="137"/>
      <c r="D15" s="138"/>
      <c r="E15" s="138"/>
      <c r="F15" s="139"/>
      <c r="G15" s="139"/>
      <c r="H15" s="138"/>
      <c r="I15" s="140"/>
      <c r="J15" s="141" t="s">
        <v>713</v>
      </c>
    </row>
    <row r="16" spans="2:10" ht="15">
      <c r="B16" s="142" t="s">
        <v>634</v>
      </c>
      <c r="C16" s="143" t="s">
        <v>635</v>
      </c>
      <c r="D16" s="144" t="s">
        <v>636</v>
      </c>
      <c r="E16" s="144" t="s">
        <v>637</v>
      </c>
      <c r="F16" s="144" t="s">
        <v>638</v>
      </c>
      <c r="G16" s="144" t="s">
        <v>639</v>
      </c>
      <c r="H16" s="145" t="s">
        <v>640</v>
      </c>
      <c r="I16" s="146" t="s">
        <v>641</v>
      </c>
      <c r="J16" s="146" t="s">
        <v>642</v>
      </c>
    </row>
    <row r="17" spans="2:10" ht="56.25">
      <c r="B17" s="156" t="s">
        <v>647</v>
      </c>
      <c r="C17" s="156" t="s">
        <v>650</v>
      </c>
      <c r="D17" s="157">
        <v>747.29</v>
      </c>
      <c r="E17" s="158">
        <v>747.29</v>
      </c>
      <c r="F17" s="158"/>
      <c r="G17" s="158"/>
      <c r="H17" s="158"/>
      <c r="I17" s="140" t="s">
        <v>651</v>
      </c>
      <c r="J17" s="147" t="s">
        <v>652</v>
      </c>
    </row>
    <row r="18" spans="2:10" ht="45">
      <c r="B18" s="156" t="s">
        <v>647</v>
      </c>
      <c r="C18" s="156" t="s">
        <v>653</v>
      </c>
      <c r="D18" s="157">
        <v>21266.65</v>
      </c>
      <c r="E18" s="158">
        <v>21266.65</v>
      </c>
      <c r="F18" s="158"/>
      <c r="G18" s="158"/>
      <c r="H18" s="158"/>
      <c r="I18" s="140" t="s">
        <v>654</v>
      </c>
      <c r="J18" s="147" t="s">
        <v>655</v>
      </c>
    </row>
    <row r="19" spans="2:10" ht="56.25">
      <c r="B19" s="156" t="s">
        <v>647</v>
      </c>
      <c r="C19" s="156" t="s">
        <v>656</v>
      </c>
      <c r="D19" s="157">
        <v>542.75</v>
      </c>
      <c r="E19" s="158">
        <v>542.75</v>
      </c>
      <c r="F19" s="158"/>
      <c r="G19" s="158"/>
      <c r="H19" s="158"/>
      <c r="I19" s="140" t="s">
        <v>657</v>
      </c>
      <c r="J19" s="147" t="s">
        <v>652</v>
      </c>
    </row>
    <row r="20" spans="2:10" ht="12">
      <c r="B20" s="148" t="s">
        <v>647</v>
      </c>
      <c r="C20" s="148" t="s">
        <v>648</v>
      </c>
      <c r="D20" s="149">
        <f>SUM(D17:D19)</f>
        <v>22556.690000000002</v>
      </c>
      <c r="E20" s="149">
        <f>SUM(E17:E19)</f>
        <v>22556.690000000002</v>
      </c>
      <c r="F20" s="149">
        <f>SUM(F17:F19)</f>
        <v>0</v>
      </c>
      <c r="G20" s="149">
        <f>SUM(G17:G19)</f>
        <v>0</v>
      </c>
      <c r="H20" s="149">
        <f>SUM(H17:H19)</f>
        <v>0</v>
      </c>
      <c r="I20" s="150"/>
      <c r="J20" s="150"/>
    </row>
    <row r="21" spans="2:10" ht="5.25" customHeight="1">
      <c r="B21" s="151"/>
      <c r="C21" s="152"/>
      <c r="D21" s="153"/>
      <c r="E21" s="153"/>
      <c r="F21" s="153"/>
      <c r="G21" s="153"/>
      <c r="H21" s="153"/>
      <c r="I21" s="154"/>
      <c r="J21" s="155"/>
    </row>
    <row r="22" spans="2:10" ht="78.75">
      <c r="B22" s="156" t="s">
        <v>658</v>
      </c>
      <c r="C22" s="156" t="s">
        <v>659</v>
      </c>
      <c r="D22" s="157">
        <v>20217.15</v>
      </c>
      <c r="E22" s="158">
        <v>20217.15</v>
      </c>
      <c r="F22" s="158"/>
      <c r="G22" s="158"/>
      <c r="H22" s="158"/>
      <c r="I22" s="140" t="s">
        <v>660</v>
      </c>
      <c r="J22" s="147" t="s">
        <v>652</v>
      </c>
    </row>
    <row r="23" spans="2:10" ht="56.25">
      <c r="B23" s="156" t="s">
        <v>658</v>
      </c>
      <c r="C23" s="156" t="s">
        <v>650</v>
      </c>
      <c r="D23" s="157">
        <v>65.92</v>
      </c>
      <c r="E23" s="158">
        <v>65.92</v>
      </c>
      <c r="F23" s="158"/>
      <c r="G23" s="158"/>
      <c r="H23" s="158"/>
      <c r="I23" s="140" t="s">
        <v>661</v>
      </c>
      <c r="J23" s="147" t="s">
        <v>652</v>
      </c>
    </row>
    <row r="24" spans="2:10" ht="56.25">
      <c r="B24" s="156" t="s">
        <v>658</v>
      </c>
      <c r="C24" s="156" t="s">
        <v>653</v>
      </c>
      <c r="D24" s="157">
        <v>120</v>
      </c>
      <c r="E24" s="158">
        <v>120</v>
      </c>
      <c r="F24" s="158"/>
      <c r="G24" s="158"/>
      <c r="H24" s="158"/>
      <c r="I24" s="140" t="s">
        <v>662</v>
      </c>
      <c r="J24" s="147" t="s">
        <v>652</v>
      </c>
    </row>
    <row r="25" spans="2:10" ht="56.25">
      <c r="B25" s="156" t="s">
        <v>658</v>
      </c>
      <c r="C25" s="156" t="s">
        <v>656</v>
      </c>
      <c r="D25" s="157">
        <v>7934.49</v>
      </c>
      <c r="E25" s="158">
        <v>7934.49</v>
      </c>
      <c r="F25" s="158"/>
      <c r="G25" s="158"/>
      <c r="H25" s="158"/>
      <c r="I25" s="140" t="s">
        <v>663</v>
      </c>
      <c r="J25" s="147" t="s">
        <v>652</v>
      </c>
    </row>
    <row r="26" spans="2:10" ht="56.25">
      <c r="B26" s="156" t="s">
        <v>658</v>
      </c>
      <c r="C26" s="156" t="s">
        <v>664</v>
      </c>
      <c r="D26" s="157">
        <v>911</v>
      </c>
      <c r="E26" s="158">
        <v>911</v>
      </c>
      <c r="F26" s="158"/>
      <c r="G26" s="158"/>
      <c r="H26" s="158"/>
      <c r="I26" s="140" t="s">
        <v>665</v>
      </c>
      <c r="J26" s="147" t="s">
        <v>652</v>
      </c>
    </row>
    <row r="27" spans="2:10" ht="15">
      <c r="B27" s="156"/>
      <c r="C27" s="156"/>
      <c r="D27" s="157"/>
      <c r="E27" s="158"/>
      <c r="F27" s="158"/>
      <c r="G27" s="158"/>
      <c r="H27" s="158"/>
      <c r="I27" s="140"/>
      <c r="J27" s="147"/>
    </row>
    <row r="28" spans="2:10" ht="12">
      <c r="B28" s="159">
        <v>112300003</v>
      </c>
      <c r="C28" s="148" t="s">
        <v>666</v>
      </c>
      <c r="D28" s="149">
        <f>SUM(D22:D27)</f>
        <v>29248.559999999998</v>
      </c>
      <c r="E28" s="149">
        <f>SUM(E22:E27)</f>
        <v>29248.559999999998</v>
      </c>
      <c r="F28" s="149">
        <f>SUM(F22:F25)</f>
        <v>0</v>
      </c>
      <c r="G28" s="149">
        <f>SUM(G22:G25)</f>
        <v>0</v>
      </c>
      <c r="H28" s="149">
        <f>SUM(H22:H25)</f>
        <v>0</v>
      </c>
      <c r="I28" s="150"/>
      <c r="J28" s="150"/>
    </row>
    <row r="29" spans="2:10" ht="12">
      <c r="B29" s="148"/>
      <c r="C29" s="148"/>
      <c r="D29" s="149"/>
      <c r="E29" s="149"/>
      <c r="F29" s="149"/>
      <c r="G29" s="149"/>
      <c r="H29" s="149"/>
      <c r="I29" s="150"/>
      <c r="J29" s="150"/>
    </row>
    <row r="30" spans="2:10" ht="15">
      <c r="B30" s="142" t="s">
        <v>634</v>
      </c>
      <c r="C30" s="143" t="s">
        <v>635</v>
      </c>
      <c r="D30" s="144" t="s">
        <v>636</v>
      </c>
      <c r="E30" s="144" t="s">
        <v>637</v>
      </c>
      <c r="F30" s="144" t="s">
        <v>638</v>
      </c>
      <c r="G30" s="144" t="s">
        <v>639</v>
      </c>
      <c r="H30" s="145" t="s">
        <v>640</v>
      </c>
      <c r="I30" s="146" t="s">
        <v>641</v>
      </c>
      <c r="J30" s="146" t="s">
        <v>642</v>
      </c>
    </row>
    <row r="31" spans="2:10" ht="15">
      <c r="B31" s="156"/>
      <c r="C31" s="160"/>
      <c r="D31" s="161"/>
      <c r="E31" s="161"/>
      <c r="F31" s="162"/>
      <c r="G31" s="162"/>
      <c r="H31" s="162"/>
      <c r="I31" s="140"/>
      <c r="J31" s="147"/>
    </row>
    <row r="32" spans="2:10" ht="12">
      <c r="B32" s="159">
        <v>112300011</v>
      </c>
      <c r="C32" s="148" t="s">
        <v>667</v>
      </c>
      <c r="D32" s="149">
        <f>D31</f>
        <v>0</v>
      </c>
      <c r="E32" s="149">
        <f>E31</f>
        <v>0</v>
      </c>
      <c r="F32" s="149">
        <f>F31</f>
        <v>0</v>
      </c>
      <c r="G32" s="149">
        <f>G31</f>
        <v>0</v>
      </c>
      <c r="H32" s="149">
        <f>H31</f>
        <v>0</v>
      </c>
      <c r="I32" s="150"/>
      <c r="J32" s="150"/>
    </row>
    <row r="33" spans="2:10" ht="12.75">
      <c r="B33" s="151"/>
      <c r="C33" s="152"/>
      <c r="D33" s="153"/>
      <c r="E33" s="153"/>
      <c r="F33" s="153"/>
      <c r="G33" s="153"/>
      <c r="H33" s="153"/>
      <c r="I33" s="154"/>
      <c r="J33" s="155"/>
    </row>
    <row r="34" spans="2:11" ht="15">
      <c r="B34" s="163"/>
      <c r="C34" s="164" t="s">
        <v>668</v>
      </c>
      <c r="D34" s="165">
        <f>D20+D28</f>
        <v>51805.25</v>
      </c>
      <c r="E34" s="165">
        <f>E20+E28</f>
        <v>51805.25</v>
      </c>
      <c r="F34" s="165">
        <f>F20+F28</f>
        <v>0</v>
      </c>
      <c r="G34" s="165">
        <f>G20+G28</f>
        <v>0</v>
      </c>
      <c r="H34" s="165">
        <f>H20+H28</f>
        <v>0</v>
      </c>
      <c r="I34" s="166"/>
      <c r="J34" s="166"/>
      <c r="K34" s="132"/>
    </row>
    <row r="35" spans="2:10" ht="15">
      <c r="B35" s="167"/>
      <c r="C35" s="167"/>
      <c r="D35" s="139"/>
      <c r="E35" s="139"/>
      <c r="F35" s="139"/>
      <c r="G35" s="139"/>
      <c r="H35" s="138"/>
      <c r="I35" s="140"/>
      <c r="J35" s="140"/>
    </row>
    <row r="36" spans="2:10" ht="15">
      <c r="B36" s="142" t="s">
        <v>634</v>
      </c>
      <c r="C36" s="143" t="s">
        <v>635</v>
      </c>
      <c r="D36" s="144" t="s">
        <v>636</v>
      </c>
      <c r="E36" s="144" t="s">
        <v>637</v>
      </c>
      <c r="F36" s="144" t="s">
        <v>638</v>
      </c>
      <c r="G36" s="144" t="s">
        <v>639</v>
      </c>
      <c r="H36" s="145" t="s">
        <v>640</v>
      </c>
      <c r="I36" s="146" t="s">
        <v>641</v>
      </c>
      <c r="J36" s="146" t="s">
        <v>642</v>
      </c>
    </row>
    <row r="37" spans="2:10" ht="45">
      <c r="B37" s="160" t="s">
        <v>669</v>
      </c>
      <c r="C37" s="160" t="s">
        <v>670</v>
      </c>
      <c r="D37" s="161">
        <v>5000</v>
      </c>
      <c r="E37" s="161">
        <v>5000</v>
      </c>
      <c r="F37" s="162"/>
      <c r="G37" s="162"/>
      <c r="H37" s="162"/>
      <c r="I37" s="140" t="s">
        <v>671</v>
      </c>
      <c r="J37" s="168" t="s">
        <v>672</v>
      </c>
    </row>
    <row r="38" spans="2:10" ht="15">
      <c r="B38" s="163"/>
      <c r="C38" s="164" t="s">
        <v>673</v>
      </c>
      <c r="D38" s="165">
        <f>SUM(D37:D37)</f>
        <v>5000</v>
      </c>
      <c r="E38" s="165">
        <f>SUM(E37:E37)</f>
        <v>5000</v>
      </c>
      <c r="F38" s="165">
        <f>SUM(F37:F37)</f>
        <v>0</v>
      </c>
      <c r="G38" s="165">
        <f>SUM(G37:G37)</f>
        <v>0</v>
      </c>
      <c r="H38" s="165">
        <f>SUM(H37:H37)</f>
        <v>0</v>
      </c>
      <c r="I38" s="166"/>
      <c r="J38" s="166"/>
    </row>
    <row r="40" spans="2:10" ht="12.75">
      <c r="B40" s="169" t="s">
        <v>674</v>
      </c>
      <c r="C40" s="170"/>
      <c r="F40" s="171"/>
      <c r="G40" s="171"/>
      <c r="J40" s="141" t="s">
        <v>713</v>
      </c>
    </row>
    <row r="41" spans="2:7" ht="15">
      <c r="B41" s="172"/>
      <c r="C41" s="172"/>
      <c r="D41" s="171"/>
      <c r="E41" s="171"/>
      <c r="F41" s="171"/>
      <c r="G41" s="171"/>
    </row>
    <row r="42" spans="2:10" ht="15">
      <c r="B42" s="142" t="s">
        <v>634</v>
      </c>
      <c r="C42" s="143" t="s">
        <v>635</v>
      </c>
      <c r="D42" s="144" t="s">
        <v>636</v>
      </c>
      <c r="E42" s="144" t="s">
        <v>637</v>
      </c>
      <c r="F42" s="144" t="s">
        <v>638</v>
      </c>
      <c r="G42" s="144" t="s">
        <v>639</v>
      </c>
      <c r="H42" s="145" t="s">
        <v>640</v>
      </c>
      <c r="I42" s="146" t="s">
        <v>641</v>
      </c>
      <c r="J42" s="146" t="s">
        <v>642</v>
      </c>
    </row>
    <row r="43" spans="2:10" ht="15">
      <c r="B43" s="173" t="s">
        <v>675</v>
      </c>
      <c r="C43" s="173" t="s">
        <v>675</v>
      </c>
      <c r="D43" s="174"/>
      <c r="E43" s="174"/>
      <c r="F43" s="174"/>
      <c r="G43" s="174"/>
      <c r="H43" s="174"/>
      <c r="I43" s="140"/>
      <c r="J43" s="140"/>
    </row>
    <row r="44" spans="2:10" ht="15">
      <c r="B44" s="175"/>
      <c r="C44" s="175"/>
      <c r="D44" s="174"/>
      <c r="E44" s="174"/>
      <c r="F44" s="174"/>
      <c r="G44" s="174"/>
      <c r="H44" s="174"/>
      <c r="I44" s="140"/>
      <c r="J44" s="140"/>
    </row>
    <row r="45" spans="2:10" ht="15">
      <c r="B45" s="163"/>
      <c r="C45" s="164" t="s">
        <v>676</v>
      </c>
      <c r="D45" s="165">
        <f>SUM(D43:D44)</f>
        <v>0</v>
      </c>
      <c r="E45" s="165">
        <f>SUM(E43:E44)</f>
        <v>0</v>
      </c>
      <c r="F45" s="165">
        <f>SUM(F43:F44)</f>
        <v>0</v>
      </c>
      <c r="G45" s="165">
        <f>SUM(G43:G44)</f>
        <v>0</v>
      </c>
      <c r="H45" s="165">
        <f>SUM(H43:H44)</f>
        <v>0</v>
      </c>
      <c r="I45" s="164"/>
      <c r="J45" s="166"/>
    </row>
    <row r="47" spans="2:10" ht="12.75">
      <c r="B47" s="176" t="s">
        <v>677</v>
      </c>
      <c r="C47" s="177"/>
      <c r="D47" s="177"/>
      <c r="E47" s="178"/>
      <c r="F47" s="171"/>
      <c r="G47" s="171"/>
      <c r="J47" s="141" t="s">
        <v>713</v>
      </c>
    </row>
    <row r="48" spans="2:7" ht="15">
      <c r="B48" s="172"/>
      <c r="C48" s="172"/>
      <c r="D48" s="171"/>
      <c r="E48" s="171"/>
      <c r="F48" s="171"/>
      <c r="G48" s="171"/>
    </row>
    <row r="49" spans="2:10" ht="15">
      <c r="B49" s="179" t="s">
        <v>634</v>
      </c>
      <c r="C49" s="180" t="s">
        <v>635</v>
      </c>
      <c r="D49" s="181" t="s">
        <v>636</v>
      </c>
      <c r="E49" s="181" t="s">
        <v>637</v>
      </c>
      <c r="F49" s="181" t="s">
        <v>638</v>
      </c>
      <c r="G49" s="181" t="s">
        <v>639</v>
      </c>
      <c r="H49" s="182" t="s">
        <v>640</v>
      </c>
      <c r="I49" s="183" t="s">
        <v>641</v>
      </c>
      <c r="J49" s="183" t="s">
        <v>642</v>
      </c>
    </row>
    <row r="50" spans="2:10" ht="36.75" customHeight="1">
      <c r="B50" s="184" t="s">
        <v>678</v>
      </c>
      <c r="C50" s="185" t="s">
        <v>679</v>
      </c>
      <c r="D50" s="174">
        <v>482.67</v>
      </c>
      <c r="E50" s="174">
        <v>482.67</v>
      </c>
      <c r="F50" s="174"/>
      <c r="G50" s="174"/>
      <c r="H50" s="174"/>
      <c r="I50" s="140" t="s">
        <v>680</v>
      </c>
      <c r="J50" s="140" t="s">
        <v>681</v>
      </c>
    </row>
    <row r="51" spans="2:12" ht="22.5">
      <c r="B51" s="184" t="s">
        <v>678</v>
      </c>
      <c r="C51" s="185" t="s">
        <v>682</v>
      </c>
      <c r="D51" s="174">
        <f>226461.09+1375</f>
        <v>227836.09</v>
      </c>
      <c r="E51" s="174">
        <f>226461.09+1375</f>
        <v>227836.09</v>
      </c>
      <c r="F51" s="174"/>
      <c r="G51" s="174"/>
      <c r="H51" s="174"/>
      <c r="I51" s="140" t="s">
        <v>683</v>
      </c>
      <c r="J51" s="140" t="s">
        <v>684</v>
      </c>
      <c r="K51" s="132"/>
      <c r="L51" s="132"/>
    </row>
    <row r="52" spans="2:12" ht="56.25">
      <c r="B52" s="184" t="s">
        <v>678</v>
      </c>
      <c r="C52" s="185" t="s">
        <v>685</v>
      </c>
      <c r="D52" s="157">
        <v>2178</v>
      </c>
      <c r="E52" s="157">
        <v>2178</v>
      </c>
      <c r="F52" s="157"/>
      <c r="G52" s="157"/>
      <c r="H52" s="157"/>
      <c r="I52" s="140" t="s">
        <v>686</v>
      </c>
      <c r="J52" s="140" t="s">
        <v>687</v>
      </c>
      <c r="K52" s="132"/>
      <c r="L52" s="132"/>
    </row>
    <row r="53" spans="2:10" ht="15">
      <c r="B53" s="186"/>
      <c r="C53" s="187" t="s">
        <v>688</v>
      </c>
      <c r="D53" s="188">
        <f>SUM(D50:D52)</f>
        <v>230496.76</v>
      </c>
      <c r="E53" s="188">
        <f>SUM(E50:E52)</f>
        <v>230496.76</v>
      </c>
      <c r="F53" s="188">
        <f>SUM(F50:F52)</f>
        <v>0</v>
      </c>
      <c r="G53" s="188">
        <f>SUM(G50:G52)</f>
        <v>0</v>
      </c>
      <c r="H53" s="188">
        <f>SUM(H50:H52)</f>
        <v>0</v>
      </c>
      <c r="I53" s="189"/>
      <c r="J53" s="189"/>
    </row>
    <row r="54" ht="15">
      <c r="L54" s="132"/>
    </row>
    <row r="55" spans="2:7" ht="12.75">
      <c r="B55" s="169" t="s">
        <v>689</v>
      </c>
      <c r="C55" s="170"/>
      <c r="D55" s="171"/>
      <c r="E55" s="171"/>
      <c r="F55" s="171"/>
      <c r="G55" s="171"/>
    </row>
    <row r="56" spans="2:7" ht="15">
      <c r="B56" s="172"/>
      <c r="C56" s="172"/>
      <c r="D56" s="171"/>
      <c r="E56" s="171"/>
      <c r="F56" s="171"/>
      <c r="G56" s="171"/>
    </row>
    <row r="57" spans="2:10" ht="15">
      <c r="B57" s="142" t="s">
        <v>634</v>
      </c>
      <c r="C57" s="143" t="s">
        <v>635</v>
      </c>
      <c r="D57" s="144" t="s">
        <v>636</v>
      </c>
      <c r="E57" s="144" t="s">
        <v>637</v>
      </c>
      <c r="F57" s="144" t="s">
        <v>638</v>
      </c>
      <c r="G57" s="144" t="s">
        <v>639</v>
      </c>
      <c r="H57" s="145" t="s">
        <v>640</v>
      </c>
      <c r="I57" s="146" t="s">
        <v>641</v>
      </c>
      <c r="J57" s="146" t="s">
        <v>642</v>
      </c>
    </row>
    <row r="58" spans="2:10" ht="45">
      <c r="B58" s="175" t="s">
        <v>690</v>
      </c>
      <c r="C58" s="175" t="s">
        <v>691</v>
      </c>
      <c r="D58" s="174">
        <v>5400</v>
      </c>
      <c r="E58" s="174">
        <v>5400</v>
      </c>
      <c r="F58" s="174"/>
      <c r="G58" s="174"/>
      <c r="H58" s="174"/>
      <c r="I58" s="140" t="s">
        <v>692</v>
      </c>
      <c r="J58" s="140" t="s">
        <v>693</v>
      </c>
    </row>
    <row r="59" spans="2:10" ht="15">
      <c r="B59" s="163"/>
      <c r="C59" s="164" t="s">
        <v>694</v>
      </c>
      <c r="D59" s="165">
        <f>SUM(D58:D58)</f>
        <v>5400</v>
      </c>
      <c r="E59" s="165">
        <f>SUM(E58:E58)</f>
        <v>5400</v>
      </c>
      <c r="F59" s="165">
        <f>SUM(F58:F58)</f>
        <v>0</v>
      </c>
      <c r="G59" s="165">
        <f>SUM(G58:G58)</f>
        <v>0</v>
      </c>
      <c r="H59" s="165">
        <f>SUM(H58:H58)</f>
        <v>0</v>
      </c>
      <c r="I59" s="166"/>
      <c r="J59" s="166"/>
    </row>
    <row r="60" ht="15">
      <c r="B60" s="190" t="s">
        <v>695</v>
      </c>
    </row>
    <row r="67" ht="15"/>
    <row r="68" ht="15" customHeight="1"/>
    <row r="69" ht="15" customHeight="1"/>
    <row r="70" ht="15"/>
    <row r="71" ht="15"/>
    <row r="72" ht="11.25"/>
    <row r="73" ht="11.25"/>
    <row r="74" ht="11.25"/>
    <row r="75" ht="11.25"/>
    <row r="132" spans="1:12" s="133" customFormat="1" ht="15">
      <c r="A132" s="3"/>
      <c r="B132" s="3"/>
      <c r="C132" s="3"/>
      <c r="D132" s="132"/>
      <c r="E132" s="132"/>
      <c r="F132" s="132"/>
      <c r="G132" s="132"/>
      <c r="H132" s="132"/>
      <c r="K132" s="3"/>
      <c r="L132" s="3"/>
    </row>
    <row r="133" spans="1:12" s="133" customFormat="1" ht="15">
      <c r="A133" s="3"/>
      <c r="B133" s="191"/>
      <c r="C133" s="192"/>
      <c r="D133" s="132"/>
      <c r="E133" s="132"/>
      <c r="F133" s="132"/>
      <c r="G133" s="132"/>
      <c r="H133" s="132"/>
      <c r="K133" s="3"/>
      <c r="L133" s="3"/>
    </row>
    <row r="134" spans="1:12" s="133" customFormat="1" ht="15">
      <c r="A134" s="3"/>
      <c r="B134" s="191"/>
      <c r="C134" s="192"/>
      <c r="D134" s="132"/>
      <c r="E134" s="132"/>
      <c r="F134" s="132"/>
      <c r="G134" s="132"/>
      <c r="H134" s="132"/>
      <c r="K134" s="3"/>
      <c r="L134" s="3"/>
    </row>
    <row r="135" spans="1:12" s="133" customFormat="1" ht="15">
      <c r="A135" s="3"/>
      <c r="B135" s="191"/>
      <c r="C135" s="192"/>
      <c r="D135" s="132"/>
      <c r="E135" s="132"/>
      <c r="F135" s="132"/>
      <c r="G135" s="132"/>
      <c r="H135" s="132"/>
      <c r="K135" s="3"/>
      <c r="L135" s="3"/>
    </row>
    <row r="136" spans="1:12" s="133" customFormat="1" ht="15">
      <c r="A136" s="3"/>
      <c r="B136" s="191"/>
      <c r="C136" s="192"/>
      <c r="D136" s="132"/>
      <c r="E136" s="132"/>
      <c r="F136" s="132"/>
      <c r="G136" s="132"/>
      <c r="H136" s="132"/>
      <c r="K136" s="3"/>
      <c r="L136" s="3"/>
    </row>
    <row r="137" spans="1:12" s="133" customFormat="1" ht="15">
      <c r="A137" s="3"/>
      <c r="B137" s="191"/>
      <c r="C137" s="192"/>
      <c r="D137" s="132"/>
      <c r="E137" s="132"/>
      <c r="F137" s="132"/>
      <c r="G137" s="132"/>
      <c r="H137" s="132"/>
      <c r="K137" s="3"/>
      <c r="L137" s="3"/>
    </row>
  </sheetData>
  <mergeCells count="10">
    <mergeCell ref="B2:J2"/>
    <mergeCell ref="B3:J3"/>
    <mergeCell ref="B4:J4"/>
    <mergeCell ref="B11:B12"/>
    <mergeCell ref="C11:C12"/>
    <mergeCell ref="D11:D12"/>
    <mergeCell ref="E11:E12"/>
    <mergeCell ref="F11:F12"/>
    <mergeCell ref="G11:G12"/>
    <mergeCell ref="H11:H12"/>
  </mergeCells>
  <dataValidations count="9">
    <dataValidation allowBlank="1" showInputMessage="1" showErrorMessage="1" prompt="Indicar si el deudor ya sobrepasó el plazo estipulado para pago, 90, 180 o 365 días." sqref="J16 J10 J36 J42 J49 J30 J57"/>
    <dataValidation allowBlank="1" showInputMessage="1" showErrorMessage="1" prompt="Informar sobre caraterísticas cualitativas de la cuenta, ejemplo: acciones implementadas para su recuperación, causas de la demora en su recuperación." sqref="I16 I10 I36 I42 I49 I30 I57"/>
    <dataValidation allowBlank="1" showInputMessage="1" showErrorMessage="1" prompt="Importe de la cuentas por cobrar con vencimiento mayor a 365 días." sqref="H16 H10 H36 H42 H49 H30 H57"/>
    <dataValidation allowBlank="1" showInputMessage="1" showErrorMessage="1" prompt="Importe de la cuentas por cobrar con fecha de vencimiento de 181 a 365 días." sqref="G16 G10 G36 G42 G49 G30 G57"/>
    <dataValidation allowBlank="1" showInputMessage="1" showErrorMessage="1" prompt="Importe de la cuentas por cobrar con fecha de vencimiento de 91 a 180 días." sqref="F16 F10 F36 F42 F49 F30 F57"/>
    <dataValidation allowBlank="1" showInputMessage="1" showErrorMessage="1" prompt="Importe de la cuentas por cobrar con fecha de vencimiento de 1 a 90 días." sqref="E16 E10 E36 E42 E49 E30 E57"/>
    <dataValidation allowBlank="1" showInputMessage="1" showErrorMessage="1" prompt="Corresponde al nombre o descripción de la cuenta de acuerdo al Plan de Cuentas emitido por el CONAC." sqref="C16 C10 C36 C42 C49 C30 C5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B16 B10 B42 B49 B36 B30 B57"/>
    <dataValidation allowBlank="1" showInputMessage="1" showErrorMessage="1" prompt="Saldo final del periodo de la información financiera trimestral presentada, el cual debe coincidir con la suma de las columnas de 90, 180, 365 y más de 365 días." sqref="D16 D10 D42 D49 D36 D30 D5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4" r:id="rId2"/>
  <rowBreaks count="2" manualBreakCount="2">
    <brk id="23" max="16383" man="1"/>
    <brk id="46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359E-2227-4DD1-A762-3961D664CAFE}">
  <sheetPr>
    <tabColor theme="6" tint="-0.24997000396251678"/>
    <pageSetUpPr fitToPage="1"/>
  </sheetPr>
  <dimension ref="B2:L31"/>
  <sheetViews>
    <sheetView showGridLines="0" view="pageBreakPreview" zoomScale="112" zoomScaleSheetLayoutView="112" workbookViewId="0" topLeftCell="A10">
      <selection activeCell="J19" sqref="J19"/>
    </sheetView>
  </sheetViews>
  <sheetFormatPr defaultColWidth="11.421875" defaultRowHeight="15"/>
  <cols>
    <col min="1" max="1" width="3.7109375" style="3" customWidth="1"/>
    <col min="2" max="2" width="18.57421875" style="3" customWidth="1"/>
    <col min="3" max="3" width="36.7109375" style="3" customWidth="1"/>
    <col min="4" max="4" width="18.28125" style="132" customWidth="1"/>
    <col min="5" max="6" width="13.28125" style="132" customWidth="1"/>
    <col min="7" max="7" width="13.7109375" style="132" bestFit="1" customWidth="1"/>
    <col min="8" max="8" width="13.140625" style="132" customWidth="1"/>
    <col min="9" max="9" width="24.00390625" style="133" customWidth="1"/>
    <col min="10" max="10" width="23.28125" style="133" customWidth="1"/>
    <col min="11" max="11" width="11.421875" style="3" customWidth="1"/>
    <col min="12" max="16384" width="11.421875" style="3" customWidth="1"/>
  </cols>
  <sheetData>
    <row r="1" ht="46.5" customHeight="1"/>
    <row r="2" spans="2:10" ht="15.75">
      <c r="B2" s="217" t="s">
        <v>630</v>
      </c>
      <c r="C2" s="218"/>
      <c r="D2" s="218"/>
      <c r="E2" s="218"/>
      <c r="F2" s="218"/>
      <c r="G2" s="218"/>
      <c r="H2" s="218"/>
      <c r="I2" s="218"/>
      <c r="J2" s="218"/>
    </row>
    <row r="3" spans="2:10" ht="12.75">
      <c r="B3" s="219" t="s">
        <v>719</v>
      </c>
      <c r="C3" s="220"/>
      <c r="D3" s="220"/>
      <c r="E3" s="220"/>
      <c r="F3" s="220"/>
      <c r="G3" s="220"/>
      <c r="H3" s="220"/>
      <c r="I3" s="220"/>
      <c r="J3" s="220"/>
    </row>
    <row r="4" spans="2:10" ht="12.75">
      <c r="B4" s="219" t="s">
        <v>718</v>
      </c>
      <c r="C4" s="220"/>
      <c r="D4" s="220"/>
      <c r="E4" s="220"/>
      <c r="F4" s="220"/>
      <c r="G4" s="220"/>
      <c r="H4" s="220"/>
      <c r="I4" s="220"/>
      <c r="J4" s="220"/>
    </row>
    <row r="5" ht="15">
      <c r="B5" s="2" t="s">
        <v>696</v>
      </c>
    </row>
    <row r="6" ht="15">
      <c r="B6" s="2" t="s">
        <v>632</v>
      </c>
    </row>
    <row r="7" spans="2:10" ht="12.75">
      <c r="B7" s="230" t="s">
        <v>697</v>
      </c>
      <c r="C7" s="231"/>
      <c r="D7" s="231"/>
      <c r="E7" s="231"/>
      <c r="F7" s="231"/>
      <c r="G7" s="231"/>
      <c r="H7" s="231"/>
      <c r="I7" s="232"/>
      <c r="J7" s="193" t="s">
        <v>713</v>
      </c>
    </row>
    <row r="8" spans="2:10" ht="15">
      <c r="B8" s="194" t="s">
        <v>634</v>
      </c>
      <c r="C8" s="195" t="s">
        <v>635</v>
      </c>
      <c r="D8" s="195" t="s">
        <v>698</v>
      </c>
      <c r="E8" s="195" t="s">
        <v>637</v>
      </c>
      <c r="F8" s="195" t="s">
        <v>638</v>
      </c>
      <c r="G8" s="195" t="s">
        <v>639</v>
      </c>
      <c r="H8" s="195" t="s">
        <v>640</v>
      </c>
      <c r="I8" s="195" t="s">
        <v>641</v>
      </c>
      <c r="J8" s="146" t="s">
        <v>642</v>
      </c>
    </row>
    <row r="9" spans="2:10" ht="56.25">
      <c r="B9" s="140">
        <v>211100181</v>
      </c>
      <c r="C9" s="140" t="s">
        <v>699</v>
      </c>
      <c r="D9" s="161">
        <v>219253.34</v>
      </c>
      <c r="E9" s="161"/>
      <c r="F9" s="161"/>
      <c r="G9" s="161"/>
      <c r="H9" s="161">
        <v>219253.34</v>
      </c>
      <c r="I9" s="196" t="s">
        <v>700</v>
      </c>
      <c r="J9" s="160" t="s">
        <v>701</v>
      </c>
    </row>
    <row r="10" spans="2:10" s="202" customFormat="1" ht="15">
      <c r="B10" s="197"/>
      <c r="C10" s="198" t="s">
        <v>702</v>
      </c>
      <c r="D10" s="199">
        <f>SUM(D9:D9)</f>
        <v>219253.34</v>
      </c>
      <c r="E10" s="199">
        <f>SUM(E9:E9)</f>
        <v>0</v>
      </c>
      <c r="F10" s="199">
        <f>SUM(F9:F9)</f>
        <v>0</v>
      </c>
      <c r="G10" s="199">
        <f>SUM(G9:G9)</f>
        <v>0</v>
      </c>
      <c r="H10" s="199">
        <f>SUM(H9:H9)</f>
        <v>219253.34</v>
      </c>
      <c r="I10" s="200"/>
      <c r="J10" s="201"/>
    </row>
    <row r="11" ht="15">
      <c r="B11" s="1"/>
    </row>
    <row r="12" spans="2:10" ht="12.75">
      <c r="B12" s="227" t="s">
        <v>703</v>
      </c>
      <c r="C12" s="228"/>
      <c r="D12" s="228"/>
      <c r="E12" s="228"/>
      <c r="F12" s="228"/>
      <c r="G12" s="228"/>
      <c r="H12" s="228"/>
      <c r="I12" s="229"/>
      <c r="J12" s="193" t="s">
        <v>713</v>
      </c>
    </row>
    <row r="13" spans="2:10" ht="15">
      <c r="B13" s="142" t="s">
        <v>634</v>
      </c>
      <c r="C13" s="143" t="s">
        <v>635</v>
      </c>
      <c r="D13" s="195" t="s">
        <v>704</v>
      </c>
      <c r="E13" s="144" t="s">
        <v>637</v>
      </c>
      <c r="F13" s="144" t="s">
        <v>638</v>
      </c>
      <c r="G13" s="144" t="s">
        <v>639</v>
      </c>
      <c r="H13" s="145" t="s">
        <v>640</v>
      </c>
      <c r="I13" s="146" t="s">
        <v>641</v>
      </c>
      <c r="J13" s="146" t="s">
        <v>642</v>
      </c>
    </row>
    <row r="14" spans="2:11" ht="33.75">
      <c r="B14" s="140" t="s">
        <v>705</v>
      </c>
      <c r="C14" s="140" t="s">
        <v>706</v>
      </c>
      <c r="D14" s="203">
        <v>0</v>
      </c>
      <c r="E14" s="161">
        <v>0</v>
      </c>
      <c r="F14" s="203"/>
      <c r="G14" s="203"/>
      <c r="H14" s="161"/>
      <c r="I14" s="210" t="s">
        <v>720</v>
      </c>
      <c r="J14" s="204" t="s">
        <v>721</v>
      </c>
      <c r="K14" s="132"/>
    </row>
    <row r="15" spans="2:12" ht="15">
      <c r="B15" s="163"/>
      <c r="C15" s="164" t="s">
        <v>707</v>
      </c>
      <c r="D15" s="205">
        <f>SUM(D14:D14)</f>
        <v>0</v>
      </c>
      <c r="E15" s="205">
        <f>SUM(E14:E14)</f>
        <v>0</v>
      </c>
      <c r="F15" s="205">
        <f>SUM(F14:F14)</f>
        <v>0</v>
      </c>
      <c r="G15" s="205">
        <f>SUM(G14:G14)</f>
        <v>0</v>
      </c>
      <c r="H15" s="205">
        <f>SUM(H14:H14)</f>
        <v>0</v>
      </c>
      <c r="I15" s="166"/>
      <c r="J15" s="166"/>
      <c r="K15" s="132"/>
      <c r="L15" s="132"/>
    </row>
    <row r="17" spans="2:10" ht="12.75">
      <c r="B17" s="227" t="s">
        <v>708</v>
      </c>
      <c r="C17" s="228"/>
      <c r="D17" s="228"/>
      <c r="E17" s="228"/>
      <c r="F17" s="228"/>
      <c r="G17" s="228"/>
      <c r="H17" s="228"/>
      <c r="I17" s="229"/>
      <c r="J17" s="193" t="s">
        <v>713</v>
      </c>
    </row>
    <row r="18" spans="2:10" ht="15">
      <c r="B18" s="142" t="s">
        <v>634</v>
      </c>
      <c r="C18" s="143" t="s">
        <v>635</v>
      </c>
      <c r="D18" s="195" t="s">
        <v>698</v>
      </c>
      <c r="E18" s="144" t="s">
        <v>637</v>
      </c>
      <c r="F18" s="144" t="s">
        <v>638</v>
      </c>
      <c r="G18" s="144" t="s">
        <v>639</v>
      </c>
      <c r="H18" s="145" t="s">
        <v>640</v>
      </c>
      <c r="I18" s="146" t="s">
        <v>641</v>
      </c>
      <c r="J18" s="146" t="s">
        <v>642</v>
      </c>
    </row>
    <row r="19" spans="2:10" ht="22.5">
      <c r="B19" s="140" t="s">
        <v>709</v>
      </c>
      <c r="C19" s="140" t="s">
        <v>710</v>
      </c>
      <c r="D19" s="161">
        <v>-166836.45</v>
      </c>
      <c r="E19" s="161">
        <v>-166836.45</v>
      </c>
      <c r="F19" s="206"/>
      <c r="G19" s="206"/>
      <c r="H19" s="161"/>
      <c r="I19" s="140" t="s">
        <v>724</v>
      </c>
      <c r="J19" s="140"/>
    </row>
    <row r="20" spans="2:11" ht="26.25" customHeight="1">
      <c r="B20" s="163"/>
      <c r="C20" s="164" t="s">
        <v>711</v>
      </c>
      <c r="D20" s="205">
        <f>SUM(D19:D19)</f>
        <v>-166836.45</v>
      </c>
      <c r="E20" s="205">
        <f>SUM(E19:E19)</f>
        <v>-166836.45</v>
      </c>
      <c r="F20" s="205">
        <f>SUM(F19:F19)</f>
        <v>0</v>
      </c>
      <c r="G20" s="205">
        <f>SUM(G19:G19)</f>
        <v>0</v>
      </c>
      <c r="H20" s="205">
        <f>SUM(H19:H19)</f>
        <v>0</v>
      </c>
      <c r="I20" s="164"/>
      <c r="J20" s="166"/>
      <c r="K20" s="132"/>
    </row>
    <row r="22" spans="2:10" ht="12.75">
      <c r="B22" s="227" t="s">
        <v>712</v>
      </c>
      <c r="C22" s="228"/>
      <c r="D22" s="228"/>
      <c r="E22" s="228"/>
      <c r="F22" s="228"/>
      <c r="G22" s="228"/>
      <c r="H22" s="228"/>
      <c r="I22" s="229"/>
      <c r="J22" s="207" t="s">
        <v>713</v>
      </c>
    </row>
    <row r="23" spans="2:10" ht="15">
      <c r="B23" s="142" t="s">
        <v>634</v>
      </c>
      <c r="C23" s="143" t="s">
        <v>635</v>
      </c>
      <c r="D23" s="195" t="s">
        <v>698</v>
      </c>
      <c r="E23" s="144" t="s">
        <v>637</v>
      </c>
      <c r="F23" s="144" t="s">
        <v>638</v>
      </c>
      <c r="G23" s="144" t="s">
        <v>639</v>
      </c>
      <c r="H23" s="145" t="s">
        <v>640</v>
      </c>
      <c r="I23" s="146" t="s">
        <v>641</v>
      </c>
      <c r="J23" s="146" t="s">
        <v>642</v>
      </c>
    </row>
    <row r="24" spans="2:11" ht="45">
      <c r="B24" s="140" t="s">
        <v>714</v>
      </c>
      <c r="C24" s="140" t="s">
        <v>715</v>
      </c>
      <c r="D24" s="161">
        <v>406812.45</v>
      </c>
      <c r="E24" s="161">
        <v>406812.45</v>
      </c>
      <c r="F24" s="206"/>
      <c r="G24" s="206"/>
      <c r="H24" s="161"/>
      <c r="I24" s="140" t="s">
        <v>722</v>
      </c>
      <c r="J24" s="140" t="s">
        <v>723</v>
      </c>
      <c r="K24" s="132"/>
    </row>
    <row r="25" spans="2:10" ht="15">
      <c r="B25" s="163"/>
      <c r="C25" s="164" t="s">
        <v>716</v>
      </c>
      <c r="D25" s="205">
        <f>SUM(D24:D24)</f>
        <v>406812.45</v>
      </c>
      <c r="E25" s="205">
        <f>SUM(E24:E24)</f>
        <v>406812.45</v>
      </c>
      <c r="F25" s="205">
        <f>SUM(F24:F24)</f>
        <v>0</v>
      </c>
      <c r="G25" s="205">
        <f>SUM(G24:G24)</f>
        <v>0</v>
      </c>
      <c r="H25" s="205">
        <f>SUM(H24:H24)</f>
        <v>0</v>
      </c>
      <c r="I25" s="166"/>
      <c r="J25" s="166"/>
    </row>
    <row r="26" ht="12.75">
      <c r="B26" s="208" t="s">
        <v>695</v>
      </c>
    </row>
    <row r="29" ht="15"/>
    <row r="30" ht="15" customHeight="1"/>
    <row r="31" spans="3:8" ht="36.75" customHeight="1">
      <c r="C31" s="211"/>
      <c r="H31" s="211"/>
    </row>
    <row r="36" ht="11.25"/>
    <row r="37" ht="11.25"/>
    <row r="38" ht="11.25"/>
    <row r="91" ht="15"/>
    <row r="92" ht="15"/>
    <row r="93" ht="15"/>
    <row r="94" ht="15"/>
    <row r="95" ht="15"/>
    <row r="96" ht="15"/>
    <row r="97" ht="15"/>
    <row r="98" ht="15"/>
    <row r="99" ht="15"/>
  </sheetData>
  <mergeCells count="7">
    <mergeCell ref="B22:I22"/>
    <mergeCell ref="B2:J2"/>
    <mergeCell ref="B3:J3"/>
    <mergeCell ref="B4:J4"/>
    <mergeCell ref="B7:I7"/>
    <mergeCell ref="B12:I12"/>
    <mergeCell ref="B17:I17"/>
  </mergeCells>
  <dataValidations count="9">
    <dataValidation allowBlank="1" showInputMessage="1" showErrorMessage="1" prompt="Indicar si el deudor ya sobrepasó el plazo estipulado para pago, 90, 180 o 365 días." sqref="J13 J18 J23 J8"/>
    <dataValidation allowBlank="1" showInputMessage="1" showErrorMessage="1" prompt="Informar sobre caraterísticas cualitativas de la cuenta, ejemplo: acciones implementadas para su recuperación, causas de la demora en su recuperación." sqref="I13 I18 I23 I8"/>
    <dataValidation allowBlank="1" showInputMessage="1" showErrorMessage="1" prompt="Importe de la cuentas por cobrar con vencimiento mayor a 365 días." sqref="H13 H18 H23 H8"/>
    <dataValidation allowBlank="1" showInputMessage="1" showErrorMessage="1" prompt="Importe de la cuentas por cobrar con fecha de vencimiento de 181 a 365 días." sqref="G13 G18 G23 G8"/>
    <dataValidation allowBlank="1" showInputMessage="1" showErrorMessage="1" prompt="Importe de la cuentas por cobrar con fecha de vencimiento de 91 a 180 días." sqref="F13 F18 F23 F8"/>
    <dataValidation allowBlank="1" showInputMessage="1" showErrorMessage="1" prompt="Importe de la cuentas por cobrar con fecha de vencimiento de 1 a 90 días." sqref="E13 E18 E23 E8"/>
    <dataValidation allowBlank="1" showInputMessage="1" showErrorMessage="1" prompt="Corresponde al nombre o descripción de la cuenta de acuerdo al Plan de Cuentas emitido por el CONAC." sqref="C13 C18 C23 C8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B13 B18 B23 B8"/>
    <dataValidation allowBlank="1" showInputMessage="1" showErrorMessage="1" prompt="Saldo final del periodo de la información financiera trimestral presentada, el cual debe coincidir con la suma de las columnas de 90, 180, 365 y más de 365 días." sqref="D8 D13 D18 D2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224"/>
  <sheetViews>
    <sheetView view="pageBreakPreview" zoomScale="60" workbookViewId="0" topLeftCell="A22">
      <selection activeCell="J53" sqref="J53"/>
    </sheetView>
  </sheetViews>
  <sheetFormatPr defaultColWidth="9.140625" defaultRowHeight="15"/>
  <cols>
    <col min="1" max="1" width="7.7109375" style="22" customWidth="1"/>
    <col min="2" max="2" width="10.00390625" style="22" customWidth="1"/>
    <col min="3" max="3" width="83.00390625" style="22" customWidth="1"/>
    <col min="4" max="5" width="15.7109375" style="22" customWidth="1"/>
    <col min="6" max="6" width="16.7109375" style="22" customWidth="1"/>
    <col min="7" max="16384" width="9.140625" style="22" customWidth="1"/>
  </cols>
  <sheetData>
    <row r="1" ht="48" customHeight="1"/>
    <row r="2" spans="2:6" s="28" customFormat="1" ht="15">
      <c r="B2" s="213" t="s">
        <v>630</v>
      </c>
      <c r="C2" s="213"/>
      <c r="D2" s="213"/>
      <c r="E2" s="16" t="s">
        <v>614</v>
      </c>
      <c r="F2" s="27">
        <v>2022</v>
      </c>
    </row>
    <row r="3" spans="2:6" s="18" customFormat="1" ht="15">
      <c r="B3" s="213" t="s">
        <v>621</v>
      </c>
      <c r="C3" s="213"/>
      <c r="D3" s="213"/>
      <c r="E3" s="16" t="s">
        <v>619</v>
      </c>
      <c r="F3" s="27" t="str">
        <f>'Notas a los Edos Financieros'!E2</f>
        <v>TRIMESTRAL</v>
      </c>
    </row>
    <row r="4" spans="2:6" s="18" customFormat="1" ht="15">
      <c r="B4" s="213" t="s">
        <v>628</v>
      </c>
      <c r="C4" s="213"/>
      <c r="D4" s="213"/>
      <c r="E4" s="16" t="s">
        <v>620</v>
      </c>
      <c r="F4" s="27">
        <v>3</v>
      </c>
    </row>
    <row r="5" spans="2:6" ht="15">
      <c r="B5" s="20" t="s">
        <v>197</v>
      </c>
      <c r="C5" s="21"/>
      <c r="D5" s="21"/>
      <c r="E5" s="21"/>
      <c r="F5" s="21"/>
    </row>
    <row r="7" spans="2:6" ht="15">
      <c r="B7" s="47" t="s">
        <v>579</v>
      </c>
      <c r="C7" s="47"/>
      <c r="D7" s="47"/>
      <c r="E7" s="47"/>
      <c r="F7" s="47"/>
    </row>
    <row r="8" spans="2:6" ht="15">
      <c r="B8" s="48" t="s">
        <v>147</v>
      </c>
      <c r="C8" s="48" t="s">
        <v>144</v>
      </c>
      <c r="D8" s="48" t="s">
        <v>145</v>
      </c>
      <c r="E8" s="48" t="s">
        <v>306</v>
      </c>
      <c r="F8" s="48"/>
    </row>
    <row r="9" spans="2:6" ht="15">
      <c r="B9" s="50">
        <v>4100</v>
      </c>
      <c r="C9" s="51" t="s">
        <v>307</v>
      </c>
      <c r="D9" s="54">
        <f>SUM(D10+D20+D26+D29+D35+D38+D47)</f>
        <v>0</v>
      </c>
      <c r="E9" s="97"/>
      <c r="F9" s="49"/>
    </row>
    <row r="10" spans="2:6" ht="15">
      <c r="B10" s="50">
        <v>4110</v>
      </c>
      <c r="C10" s="51" t="s">
        <v>308</v>
      </c>
      <c r="D10" s="54">
        <f>SUM(D11:D19)</f>
        <v>0</v>
      </c>
      <c r="E10" s="97"/>
      <c r="F10" s="49"/>
    </row>
    <row r="11" spans="2:6" ht="15">
      <c r="B11" s="50">
        <v>4111</v>
      </c>
      <c r="C11" s="51" t="s">
        <v>309</v>
      </c>
      <c r="D11" s="54">
        <v>0</v>
      </c>
      <c r="E11" s="97"/>
      <c r="F11" s="49"/>
    </row>
    <row r="12" spans="2:6" ht="15">
      <c r="B12" s="50">
        <v>4112</v>
      </c>
      <c r="C12" s="51" t="s">
        <v>310</v>
      </c>
      <c r="D12" s="54">
        <v>0</v>
      </c>
      <c r="E12" s="97"/>
      <c r="F12" s="49"/>
    </row>
    <row r="13" spans="2:6" ht="15">
      <c r="B13" s="50">
        <v>4113</v>
      </c>
      <c r="C13" s="51" t="s">
        <v>311</v>
      </c>
      <c r="D13" s="54">
        <v>0</v>
      </c>
      <c r="E13" s="97"/>
      <c r="F13" s="49"/>
    </row>
    <row r="14" spans="2:6" ht="15">
      <c r="B14" s="50">
        <v>4114</v>
      </c>
      <c r="C14" s="51" t="s">
        <v>312</v>
      </c>
      <c r="D14" s="54">
        <v>0</v>
      </c>
      <c r="E14" s="97"/>
      <c r="F14" s="49"/>
    </row>
    <row r="15" spans="2:6" ht="15">
      <c r="B15" s="50">
        <v>4115</v>
      </c>
      <c r="C15" s="51" t="s">
        <v>313</v>
      </c>
      <c r="D15" s="54">
        <v>0</v>
      </c>
      <c r="E15" s="97"/>
      <c r="F15" s="49"/>
    </row>
    <row r="16" spans="2:6" ht="15">
      <c r="B16" s="50">
        <v>4116</v>
      </c>
      <c r="C16" s="51" t="s">
        <v>314</v>
      </c>
      <c r="D16" s="54">
        <v>0</v>
      </c>
      <c r="E16" s="97"/>
      <c r="F16" s="49"/>
    </row>
    <row r="17" spans="2:6" ht="15">
      <c r="B17" s="50">
        <v>4117</v>
      </c>
      <c r="C17" s="51" t="s">
        <v>315</v>
      </c>
      <c r="D17" s="54">
        <v>0</v>
      </c>
      <c r="E17" s="97"/>
      <c r="F17" s="49"/>
    </row>
    <row r="18" spans="2:6" ht="22.5">
      <c r="B18" s="50">
        <v>4118</v>
      </c>
      <c r="C18" s="52" t="s">
        <v>497</v>
      </c>
      <c r="D18" s="54">
        <v>0</v>
      </c>
      <c r="E18" s="97"/>
      <c r="F18" s="49"/>
    </row>
    <row r="19" spans="2:6" ht="15">
      <c r="B19" s="50">
        <v>4119</v>
      </c>
      <c r="C19" s="51" t="s">
        <v>316</v>
      </c>
      <c r="D19" s="54">
        <v>0</v>
      </c>
      <c r="E19" s="97"/>
      <c r="F19" s="49"/>
    </row>
    <row r="20" spans="2:6" ht="15">
      <c r="B20" s="50">
        <v>4120</v>
      </c>
      <c r="C20" s="51" t="s">
        <v>317</v>
      </c>
      <c r="D20" s="54">
        <f>SUM(D21:D25)</f>
        <v>0</v>
      </c>
      <c r="E20" s="97"/>
      <c r="F20" s="49"/>
    </row>
    <row r="21" spans="2:6" ht="15">
      <c r="B21" s="50">
        <v>4121</v>
      </c>
      <c r="C21" s="51" t="s">
        <v>318</v>
      </c>
      <c r="D21" s="54">
        <v>0</v>
      </c>
      <c r="E21" s="97"/>
      <c r="F21" s="49"/>
    </row>
    <row r="22" spans="2:6" ht="15">
      <c r="B22" s="50">
        <v>4122</v>
      </c>
      <c r="C22" s="51" t="s">
        <v>498</v>
      </c>
      <c r="D22" s="54">
        <v>0</v>
      </c>
      <c r="E22" s="97"/>
      <c r="F22" s="49"/>
    </row>
    <row r="23" spans="2:6" ht="15">
      <c r="B23" s="50">
        <v>4123</v>
      </c>
      <c r="C23" s="51" t="s">
        <v>319</v>
      </c>
      <c r="D23" s="54">
        <v>0</v>
      </c>
      <c r="E23" s="97"/>
      <c r="F23" s="49"/>
    </row>
    <row r="24" spans="2:6" ht="15">
      <c r="B24" s="50">
        <v>4124</v>
      </c>
      <c r="C24" s="51" t="s">
        <v>320</v>
      </c>
      <c r="D24" s="54">
        <v>0</v>
      </c>
      <c r="E24" s="97"/>
      <c r="F24" s="49"/>
    </row>
    <row r="25" spans="2:6" ht="15">
      <c r="B25" s="50">
        <v>4129</v>
      </c>
      <c r="C25" s="51" t="s">
        <v>321</v>
      </c>
      <c r="D25" s="54">
        <v>0</v>
      </c>
      <c r="E25" s="97"/>
      <c r="F25" s="49"/>
    </row>
    <row r="26" spans="2:6" ht="15">
      <c r="B26" s="50">
        <v>4130</v>
      </c>
      <c r="C26" s="51" t="s">
        <v>322</v>
      </c>
      <c r="D26" s="54">
        <f>SUM(D27:D28)</f>
        <v>0</v>
      </c>
      <c r="E26" s="97"/>
      <c r="F26" s="49"/>
    </row>
    <row r="27" spans="2:6" ht="15">
      <c r="B27" s="50">
        <v>4131</v>
      </c>
      <c r="C27" s="51" t="s">
        <v>323</v>
      </c>
      <c r="D27" s="54">
        <v>0</v>
      </c>
      <c r="E27" s="97"/>
      <c r="F27" s="49"/>
    </row>
    <row r="28" spans="2:6" ht="22.5">
      <c r="B28" s="50">
        <v>4132</v>
      </c>
      <c r="C28" s="52" t="s">
        <v>499</v>
      </c>
      <c r="D28" s="54">
        <v>0</v>
      </c>
      <c r="E28" s="97"/>
      <c r="F28" s="49"/>
    </row>
    <row r="29" spans="2:6" ht="15">
      <c r="B29" s="50">
        <v>4140</v>
      </c>
      <c r="C29" s="51" t="s">
        <v>324</v>
      </c>
      <c r="D29" s="54">
        <f>SUM(D30:D34)</f>
        <v>0</v>
      </c>
      <c r="E29" s="97"/>
      <c r="F29" s="49"/>
    </row>
    <row r="30" spans="2:6" ht="15">
      <c r="B30" s="50">
        <v>4141</v>
      </c>
      <c r="C30" s="51" t="s">
        <v>325</v>
      </c>
      <c r="D30" s="54">
        <v>0</v>
      </c>
      <c r="E30" s="97"/>
      <c r="F30" s="49"/>
    </row>
    <row r="31" spans="2:6" ht="15">
      <c r="B31" s="50">
        <v>4143</v>
      </c>
      <c r="C31" s="51" t="s">
        <v>326</v>
      </c>
      <c r="D31" s="54">
        <v>0</v>
      </c>
      <c r="E31" s="97"/>
      <c r="F31" s="49"/>
    </row>
    <row r="32" spans="2:6" ht="15">
      <c r="B32" s="50">
        <v>4144</v>
      </c>
      <c r="C32" s="51" t="s">
        <v>327</v>
      </c>
      <c r="D32" s="54">
        <v>0</v>
      </c>
      <c r="E32" s="97"/>
      <c r="F32" s="49"/>
    </row>
    <row r="33" spans="2:6" ht="22.5">
      <c r="B33" s="50">
        <v>4145</v>
      </c>
      <c r="C33" s="52" t="s">
        <v>500</v>
      </c>
      <c r="D33" s="54">
        <v>0</v>
      </c>
      <c r="E33" s="97"/>
      <c r="F33" s="49"/>
    </row>
    <row r="34" spans="2:6" ht="15">
      <c r="B34" s="50">
        <v>4149</v>
      </c>
      <c r="C34" s="51" t="s">
        <v>328</v>
      </c>
      <c r="D34" s="54">
        <v>0</v>
      </c>
      <c r="E34" s="97"/>
      <c r="F34" s="49"/>
    </row>
    <row r="35" spans="2:6" ht="15">
      <c r="B35" s="50">
        <v>4150</v>
      </c>
      <c r="C35" s="51" t="s">
        <v>501</v>
      </c>
      <c r="D35" s="54">
        <f>SUM(D36:D37)</f>
        <v>0</v>
      </c>
      <c r="E35" s="97"/>
      <c r="F35" s="49"/>
    </row>
    <row r="36" spans="2:6" ht="15">
      <c r="B36" s="50">
        <v>4151</v>
      </c>
      <c r="C36" s="51" t="s">
        <v>501</v>
      </c>
      <c r="D36" s="54">
        <v>0</v>
      </c>
      <c r="E36" s="97"/>
      <c r="F36" s="49"/>
    </row>
    <row r="37" spans="2:6" ht="22.5">
      <c r="B37" s="50">
        <v>4154</v>
      </c>
      <c r="C37" s="52" t="s">
        <v>502</v>
      </c>
      <c r="D37" s="54">
        <v>0</v>
      </c>
      <c r="E37" s="97"/>
      <c r="F37" s="49"/>
    </row>
    <row r="38" spans="2:6" ht="15">
      <c r="B38" s="50">
        <v>4160</v>
      </c>
      <c r="C38" s="51" t="s">
        <v>503</v>
      </c>
      <c r="D38" s="54">
        <f>SUM(D39:D46)</f>
        <v>0</v>
      </c>
      <c r="E38" s="97"/>
      <c r="F38" s="49"/>
    </row>
    <row r="39" spans="2:6" ht="15">
      <c r="B39" s="50">
        <v>4161</v>
      </c>
      <c r="C39" s="51" t="s">
        <v>329</v>
      </c>
      <c r="D39" s="54">
        <v>0</v>
      </c>
      <c r="E39" s="97"/>
      <c r="F39" s="49"/>
    </row>
    <row r="40" spans="2:6" ht="15">
      <c r="B40" s="50">
        <v>4162</v>
      </c>
      <c r="C40" s="51" t="s">
        <v>330</v>
      </c>
      <c r="D40" s="54">
        <v>0</v>
      </c>
      <c r="E40" s="97"/>
      <c r="F40" s="49"/>
    </row>
    <row r="41" spans="2:6" ht="15">
      <c r="B41" s="50">
        <v>4163</v>
      </c>
      <c r="C41" s="51" t="s">
        <v>331</v>
      </c>
      <c r="D41" s="54">
        <v>0</v>
      </c>
      <c r="E41" s="97"/>
      <c r="F41" s="49"/>
    </row>
    <row r="42" spans="2:6" ht="15">
      <c r="B42" s="50">
        <v>4164</v>
      </c>
      <c r="C42" s="51" t="s">
        <v>332</v>
      </c>
      <c r="D42" s="54">
        <v>0</v>
      </c>
      <c r="E42" s="97"/>
      <c r="F42" s="49"/>
    </row>
    <row r="43" spans="2:6" ht="15">
      <c r="B43" s="50">
        <v>4165</v>
      </c>
      <c r="C43" s="51" t="s">
        <v>333</v>
      </c>
      <c r="D43" s="54">
        <v>0</v>
      </c>
      <c r="E43" s="97"/>
      <c r="F43" s="49"/>
    </row>
    <row r="44" spans="2:6" ht="22.5">
      <c r="B44" s="50">
        <v>4166</v>
      </c>
      <c r="C44" s="52" t="s">
        <v>504</v>
      </c>
      <c r="D44" s="54">
        <v>0</v>
      </c>
      <c r="E44" s="97"/>
      <c r="F44" s="49"/>
    </row>
    <row r="45" spans="2:6" ht="15">
      <c r="B45" s="50">
        <v>4168</v>
      </c>
      <c r="C45" s="51" t="s">
        <v>334</v>
      </c>
      <c r="D45" s="54">
        <v>0</v>
      </c>
      <c r="E45" s="97"/>
      <c r="F45" s="49"/>
    </row>
    <row r="46" spans="2:6" ht="15">
      <c r="B46" s="50">
        <v>4169</v>
      </c>
      <c r="C46" s="51" t="s">
        <v>335</v>
      </c>
      <c r="D46" s="54">
        <v>0</v>
      </c>
      <c r="E46" s="97"/>
      <c r="F46" s="49"/>
    </row>
    <row r="47" spans="2:6" ht="15">
      <c r="B47" s="50">
        <v>4170</v>
      </c>
      <c r="C47" s="51" t="s">
        <v>505</v>
      </c>
      <c r="D47" s="54">
        <f>SUM(D48:D55)</f>
        <v>0</v>
      </c>
      <c r="E47" s="97"/>
      <c r="F47" s="49"/>
    </row>
    <row r="48" spans="2:6" ht="15">
      <c r="B48" s="50">
        <v>4171</v>
      </c>
      <c r="C48" s="51" t="s">
        <v>506</v>
      </c>
      <c r="D48" s="54">
        <v>0</v>
      </c>
      <c r="E48" s="97"/>
      <c r="F48" s="49"/>
    </row>
    <row r="49" spans="2:6" ht="15">
      <c r="B49" s="50">
        <v>4172</v>
      </c>
      <c r="C49" s="51" t="s">
        <v>507</v>
      </c>
      <c r="D49" s="54">
        <v>0</v>
      </c>
      <c r="E49" s="97"/>
      <c r="F49" s="49"/>
    </row>
    <row r="50" spans="2:6" ht="22.5">
      <c r="B50" s="50">
        <v>4173</v>
      </c>
      <c r="C50" s="52" t="s">
        <v>508</v>
      </c>
      <c r="D50" s="54">
        <v>0</v>
      </c>
      <c r="E50" s="97"/>
      <c r="F50" s="49"/>
    </row>
    <row r="51" spans="2:6" ht="22.5">
      <c r="B51" s="50">
        <v>4174</v>
      </c>
      <c r="C51" s="52" t="s">
        <v>509</v>
      </c>
      <c r="D51" s="54">
        <v>0</v>
      </c>
      <c r="E51" s="97"/>
      <c r="F51" s="49"/>
    </row>
    <row r="52" spans="2:6" ht="22.5">
      <c r="B52" s="50">
        <v>4175</v>
      </c>
      <c r="C52" s="52" t="s">
        <v>510</v>
      </c>
      <c r="D52" s="54">
        <v>0</v>
      </c>
      <c r="E52" s="97"/>
      <c r="F52" s="49"/>
    </row>
    <row r="53" spans="2:6" ht="22.5">
      <c r="B53" s="50">
        <v>4176</v>
      </c>
      <c r="C53" s="52" t="s">
        <v>511</v>
      </c>
      <c r="D53" s="54">
        <v>0</v>
      </c>
      <c r="E53" s="97"/>
      <c r="F53" s="49"/>
    </row>
    <row r="54" spans="2:6" ht="22.5">
      <c r="B54" s="50">
        <v>4177</v>
      </c>
      <c r="C54" s="52" t="s">
        <v>512</v>
      </c>
      <c r="D54" s="54">
        <v>0</v>
      </c>
      <c r="E54" s="97"/>
      <c r="F54" s="49"/>
    </row>
    <row r="55" spans="2:6" ht="22.5">
      <c r="B55" s="50">
        <v>4178</v>
      </c>
      <c r="C55" s="52" t="s">
        <v>513</v>
      </c>
      <c r="D55" s="54">
        <v>0</v>
      </c>
      <c r="E55" s="97"/>
      <c r="F55" s="49"/>
    </row>
    <row r="56" spans="2:6" ht="15">
      <c r="B56" s="50"/>
      <c r="C56" s="52"/>
      <c r="D56" s="54"/>
      <c r="E56" s="97"/>
      <c r="F56" s="49"/>
    </row>
    <row r="57" spans="2:6" ht="15">
      <c r="B57" s="47" t="s">
        <v>578</v>
      </c>
      <c r="C57" s="47"/>
      <c r="D57" s="47"/>
      <c r="E57" s="47"/>
      <c r="F57" s="47"/>
    </row>
    <row r="58" spans="2:6" ht="15">
      <c r="B58" s="48" t="s">
        <v>147</v>
      </c>
      <c r="C58" s="48" t="s">
        <v>144</v>
      </c>
      <c r="D58" s="48" t="s">
        <v>145</v>
      </c>
      <c r="E58" s="48" t="s">
        <v>306</v>
      </c>
      <c r="F58" s="48"/>
    </row>
    <row r="59" spans="2:6" ht="33.75">
      <c r="B59" s="50">
        <v>4200</v>
      </c>
      <c r="C59" s="52" t="s">
        <v>514</v>
      </c>
      <c r="D59" s="54">
        <f>+D60+D66</f>
        <v>5741429.26</v>
      </c>
      <c r="E59" s="97"/>
      <c r="F59" s="49"/>
    </row>
    <row r="60" spans="2:6" ht="22.5">
      <c r="B60" s="50">
        <v>4210</v>
      </c>
      <c r="C60" s="52" t="s">
        <v>515</v>
      </c>
      <c r="D60" s="54">
        <f>SUM(D61:D65)</f>
        <v>0</v>
      </c>
      <c r="E60" s="97"/>
      <c r="F60" s="49"/>
    </row>
    <row r="61" spans="2:6" ht="15">
      <c r="B61" s="50">
        <v>4211</v>
      </c>
      <c r="C61" s="51" t="s">
        <v>336</v>
      </c>
      <c r="D61" s="54">
        <v>0</v>
      </c>
      <c r="E61" s="97"/>
      <c r="F61" s="49"/>
    </row>
    <row r="62" spans="2:6" ht="15">
      <c r="B62" s="50">
        <v>4212</v>
      </c>
      <c r="C62" s="51" t="s">
        <v>337</v>
      </c>
      <c r="D62" s="54">
        <v>0</v>
      </c>
      <c r="E62" s="97"/>
      <c r="F62" s="49"/>
    </row>
    <row r="63" spans="2:6" ht="15">
      <c r="B63" s="50">
        <v>4213</v>
      </c>
      <c r="C63" s="51" t="s">
        <v>338</v>
      </c>
      <c r="D63" s="54">
        <v>0</v>
      </c>
      <c r="E63" s="97"/>
      <c r="F63" s="49"/>
    </row>
    <row r="64" spans="2:6" ht="15">
      <c r="B64" s="50">
        <v>4214</v>
      </c>
      <c r="C64" s="51" t="s">
        <v>516</v>
      </c>
      <c r="D64" s="54">
        <v>0</v>
      </c>
      <c r="E64" s="97"/>
      <c r="F64" s="49"/>
    </row>
    <row r="65" spans="2:6" ht="15">
      <c r="B65" s="50">
        <v>4215</v>
      </c>
      <c r="C65" s="51" t="s">
        <v>517</v>
      </c>
      <c r="D65" s="54">
        <v>0</v>
      </c>
      <c r="E65" s="97"/>
      <c r="F65" s="49"/>
    </row>
    <row r="66" spans="2:6" ht="15">
      <c r="B66" s="50">
        <v>4220</v>
      </c>
      <c r="C66" s="51" t="s">
        <v>339</v>
      </c>
      <c r="D66" s="54">
        <f>SUM(D67:D70)</f>
        <v>5741429.26</v>
      </c>
      <c r="E66" s="97"/>
      <c r="F66" s="49"/>
    </row>
    <row r="67" spans="2:6" ht="15">
      <c r="B67" s="50">
        <v>4221</v>
      </c>
      <c r="C67" s="51" t="s">
        <v>340</v>
      </c>
      <c r="D67" s="54">
        <v>5741429.26</v>
      </c>
      <c r="E67" s="97"/>
      <c r="F67" s="49"/>
    </row>
    <row r="68" spans="2:6" ht="15">
      <c r="B68" s="50">
        <v>4223</v>
      </c>
      <c r="C68" s="51" t="s">
        <v>341</v>
      </c>
      <c r="D68" s="54">
        <v>0</v>
      </c>
      <c r="E68" s="97"/>
      <c r="F68" s="49"/>
    </row>
    <row r="69" spans="2:6" ht="15">
      <c r="B69" s="50">
        <v>4225</v>
      </c>
      <c r="C69" s="51" t="s">
        <v>343</v>
      </c>
      <c r="D69" s="54">
        <v>0</v>
      </c>
      <c r="E69" s="97"/>
      <c r="F69" s="49"/>
    </row>
    <row r="70" spans="2:6" ht="15">
      <c r="B70" s="50">
        <v>4227</v>
      </c>
      <c r="C70" s="51" t="s">
        <v>518</v>
      </c>
      <c r="D70" s="54">
        <v>0</v>
      </c>
      <c r="E70" s="97"/>
      <c r="F70" s="49"/>
    </row>
    <row r="71" spans="2:6" ht="15">
      <c r="B71" s="49"/>
      <c r="C71" s="49"/>
      <c r="D71" s="49"/>
      <c r="E71" s="49"/>
      <c r="F71" s="49"/>
    </row>
    <row r="72" spans="2:6" ht="15">
      <c r="B72" s="47" t="s">
        <v>586</v>
      </c>
      <c r="C72" s="47"/>
      <c r="D72" s="47"/>
      <c r="E72" s="47"/>
      <c r="F72" s="47"/>
    </row>
    <row r="73" spans="2:6" ht="15">
      <c r="B73" s="48" t="s">
        <v>147</v>
      </c>
      <c r="C73" s="48" t="s">
        <v>144</v>
      </c>
      <c r="D73" s="48" t="s">
        <v>145</v>
      </c>
      <c r="E73" s="48" t="s">
        <v>148</v>
      </c>
      <c r="F73" s="48" t="s">
        <v>208</v>
      </c>
    </row>
    <row r="74" spans="2:6" ht="15">
      <c r="B74" s="53">
        <v>4300</v>
      </c>
      <c r="C74" s="51" t="s">
        <v>344</v>
      </c>
      <c r="D74" s="54">
        <f>D75+D78+D84+D86+D88</f>
        <v>0</v>
      </c>
      <c r="E74" s="51"/>
      <c r="F74" s="51"/>
    </row>
    <row r="75" spans="2:6" ht="15">
      <c r="B75" s="53">
        <v>4310</v>
      </c>
      <c r="C75" s="51" t="s">
        <v>345</v>
      </c>
      <c r="D75" s="54">
        <f>SUM(D76:D77)</f>
        <v>0</v>
      </c>
      <c r="E75" s="51"/>
      <c r="F75" s="51"/>
    </row>
    <row r="76" spans="2:6" ht="15">
      <c r="B76" s="53">
        <v>4311</v>
      </c>
      <c r="C76" s="51" t="s">
        <v>519</v>
      </c>
      <c r="D76" s="54">
        <v>0</v>
      </c>
      <c r="E76" s="51"/>
      <c r="F76" s="51"/>
    </row>
    <row r="77" spans="2:6" ht="15">
      <c r="B77" s="53">
        <v>4319</v>
      </c>
      <c r="C77" s="51" t="s">
        <v>346</v>
      </c>
      <c r="D77" s="54">
        <v>0</v>
      </c>
      <c r="E77" s="51"/>
      <c r="F77" s="51"/>
    </row>
    <row r="78" spans="2:6" ht="15">
      <c r="B78" s="53">
        <v>4320</v>
      </c>
      <c r="C78" s="51" t="s">
        <v>347</v>
      </c>
      <c r="D78" s="54">
        <f>SUM(D79:D83)</f>
        <v>0</v>
      </c>
      <c r="E78" s="51"/>
      <c r="F78" s="51"/>
    </row>
    <row r="79" spans="2:6" ht="15">
      <c r="B79" s="53">
        <v>4321</v>
      </c>
      <c r="C79" s="51" t="s">
        <v>348</v>
      </c>
      <c r="D79" s="54">
        <v>0</v>
      </c>
      <c r="E79" s="51"/>
      <c r="F79" s="51"/>
    </row>
    <row r="80" spans="2:6" ht="15">
      <c r="B80" s="53">
        <v>4322</v>
      </c>
      <c r="C80" s="51" t="s">
        <v>349</v>
      </c>
      <c r="D80" s="54">
        <v>0</v>
      </c>
      <c r="E80" s="51"/>
      <c r="F80" s="51"/>
    </row>
    <row r="81" spans="2:6" ht="15">
      <c r="B81" s="53">
        <v>4323</v>
      </c>
      <c r="C81" s="51" t="s">
        <v>350</v>
      </c>
      <c r="D81" s="54">
        <v>0</v>
      </c>
      <c r="E81" s="51"/>
      <c r="F81" s="51"/>
    </row>
    <row r="82" spans="2:6" ht="15">
      <c r="B82" s="53">
        <v>4324</v>
      </c>
      <c r="C82" s="51" t="s">
        <v>351</v>
      </c>
      <c r="D82" s="54">
        <v>0</v>
      </c>
      <c r="E82" s="51"/>
      <c r="F82" s="51"/>
    </row>
    <row r="83" spans="2:6" ht="15">
      <c r="B83" s="53">
        <v>4325</v>
      </c>
      <c r="C83" s="51" t="s">
        <v>352</v>
      </c>
      <c r="D83" s="54">
        <v>0</v>
      </c>
      <c r="E83" s="51"/>
      <c r="F83" s="51"/>
    </row>
    <row r="84" spans="2:6" ht="15">
      <c r="B84" s="53">
        <v>4330</v>
      </c>
      <c r="C84" s="51" t="s">
        <v>353</v>
      </c>
      <c r="D84" s="54">
        <f>SUM(D85)</f>
        <v>0</v>
      </c>
      <c r="E84" s="51"/>
      <c r="F84" s="51"/>
    </row>
    <row r="85" spans="2:6" ht="15">
      <c r="B85" s="53">
        <v>4331</v>
      </c>
      <c r="C85" s="51" t="s">
        <v>353</v>
      </c>
      <c r="D85" s="54">
        <v>0</v>
      </c>
      <c r="E85" s="51"/>
      <c r="F85" s="51"/>
    </row>
    <row r="86" spans="2:6" ht="15">
      <c r="B86" s="53">
        <v>4340</v>
      </c>
      <c r="C86" s="51" t="s">
        <v>354</v>
      </c>
      <c r="D86" s="54">
        <f>SUM(D87)</f>
        <v>0</v>
      </c>
      <c r="E86" s="51"/>
      <c r="F86" s="51"/>
    </row>
    <row r="87" spans="2:6" ht="15">
      <c r="B87" s="53">
        <v>4341</v>
      </c>
      <c r="C87" s="51" t="s">
        <v>354</v>
      </c>
      <c r="D87" s="54">
        <v>0</v>
      </c>
      <c r="E87" s="51"/>
      <c r="F87" s="51"/>
    </row>
    <row r="88" spans="2:6" ht="15">
      <c r="B88" s="53">
        <v>4390</v>
      </c>
      <c r="C88" s="51" t="s">
        <v>355</v>
      </c>
      <c r="D88" s="54">
        <f>SUM(D89:D95)</f>
        <v>0</v>
      </c>
      <c r="E88" s="51"/>
      <c r="F88" s="51"/>
    </row>
    <row r="89" spans="2:6" ht="15">
      <c r="B89" s="53">
        <v>4392</v>
      </c>
      <c r="C89" s="51" t="s">
        <v>356</v>
      </c>
      <c r="D89" s="54">
        <v>0</v>
      </c>
      <c r="E89" s="51"/>
      <c r="F89" s="51"/>
    </row>
    <row r="90" spans="2:6" ht="15">
      <c r="B90" s="53">
        <v>4393</v>
      </c>
      <c r="C90" s="51" t="s">
        <v>520</v>
      </c>
      <c r="D90" s="54">
        <v>0</v>
      </c>
      <c r="E90" s="51"/>
      <c r="F90" s="51"/>
    </row>
    <row r="91" spans="2:6" ht="15">
      <c r="B91" s="53">
        <v>4394</v>
      </c>
      <c r="C91" s="51" t="s">
        <v>357</v>
      </c>
      <c r="D91" s="54">
        <v>0</v>
      </c>
      <c r="E91" s="51"/>
      <c r="F91" s="51"/>
    </row>
    <row r="92" spans="2:6" ht="15">
      <c r="B92" s="53">
        <v>4395</v>
      </c>
      <c r="C92" s="51" t="s">
        <v>358</v>
      </c>
      <c r="D92" s="54">
        <v>0</v>
      </c>
      <c r="E92" s="51"/>
      <c r="F92" s="51"/>
    </row>
    <row r="93" spans="2:6" ht="15">
      <c r="B93" s="53">
        <v>4396</v>
      </c>
      <c r="C93" s="51" t="s">
        <v>359</v>
      </c>
      <c r="D93" s="54">
        <v>0</v>
      </c>
      <c r="E93" s="51"/>
      <c r="F93" s="51"/>
    </row>
    <row r="94" spans="2:6" ht="15">
      <c r="B94" s="53">
        <v>4397</v>
      </c>
      <c r="C94" s="51" t="s">
        <v>521</v>
      </c>
      <c r="D94" s="54">
        <v>0</v>
      </c>
      <c r="E94" s="51"/>
      <c r="F94" s="51"/>
    </row>
    <row r="95" spans="2:6" ht="15">
      <c r="B95" s="53">
        <v>4399</v>
      </c>
      <c r="C95" s="51" t="s">
        <v>355</v>
      </c>
      <c r="D95" s="54">
        <v>0</v>
      </c>
      <c r="E95" s="51"/>
      <c r="F95" s="51"/>
    </row>
    <row r="96" spans="2:6" ht="15">
      <c r="B96" s="49"/>
      <c r="C96" s="49"/>
      <c r="D96" s="49"/>
      <c r="E96" s="49"/>
      <c r="F96" s="49"/>
    </row>
    <row r="97" spans="2:6" ht="15">
      <c r="B97" s="47" t="s">
        <v>580</v>
      </c>
      <c r="C97" s="47"/>
      <c r="D97" s="47"/>
      <c r="E97" s="47"/>
      <c r="F97" s="47"/>
    </row>
    <row r="98" spans="2:6" ht="15">
      <c r="B98" s="48" t="s">
        <v>147</v>
      </c>
      <c r="C98" s="48" t="s">
        <v>144</v>
      </c>
      <c r="D98" s="48" t="s">
        <v>145</v>
      </c>
      <c r="E98" s="48" t="s">
        <v>360</v>
      </c>
      <c r="F98" s="48" t="s">
        <v>208</v>
      </c>
    </row>
    <row r="99" spans="2:6" ht="15">
      <c r="B99" s="53">
        <v>5000</v>
      </c>
      <c r="C99" s="51" t="s">
        <v>361</v>
      </c>
      <c r="D99" s="54">
        <f>D100+D128+D161+D171+D186+D219</f>
        <v>4474502.35</v>
      </c>
      <c r="E99" s="55">
        <v>1</v>
      </c>
      <c r="F99" s="51"/>
    </row>
    <row r="100" spans="2:6" ht="15">
      <c r="B100" s="53">
        <v>5100</v>
      </c>
      <c r="C100" s="51" t="s">
        <v>362</v>
      </c>
      <c r="D100" s="54">
        <f>D101+D108+D118</f>
        <v>4469302.35</v>
      </c>
      <c r="E100" s="55">
        <f>D100/$D$99</f>
        <v>0.9988378595890111</v>
      </c>
      <c r="F100" s="51"/>
    </row>
    <row r="101" spans="2:6" ht="15">
      <c r="B101" s="53">
        <v>5110</v>
      </c>
      <c r="C101" s="51" t="s">
        <v>363</v>
      </c>
      <c r="D101" s="54">
        <f>SUM(D102:D107)</f>
        <v>3950243.07</v>
      </c>
      <c r="E101" s="55">
        <f aca="true" t="shared" si="0" ref="E101:E164">D101/$D$99</f>
        <v>0.8828340586300061</v>
      </c>
      <c r="F101" s="51"/>
    </row>
    <row r="102" spans="2:6" ht="15">
      <c r="B102" s="53">
        <v>5111</v>
      </c>
      <c r="C102" s="51" t="s">
        <v>364</v>
      </c>
      <c r="D102" s="54">
        <v>982281.42</v>
      </c>
      <c r="E102" s="55">
        <f t="shared" si="0"/>
        <v>0.21952864098953934</v>
      </c>
      <c r="F102" s="51"/>
    </row>
    <row r="103" spans="2:6" ht="15">
      <c r="B103" s="53">
        <v>5112</v>
      </c>
      <c r="C103" s="51" t="s">
        <v>365</v>
      </c>
      <c r="D103" s="54">
        <v>872041.98</v>
      </c>
      <c r="E103" s="55">
        <f t="shared" si="0"/>
        <v>0.1948913894301564</v>
      </c>
      <c r="F103" s="51"/>
    </row>
    <row r="104" spans="2:6" ht="15">
      <c r="B104" s="53">
        <v>5113</v>
      </c>
      <c r="C104" s="51" t="s">
        <v>366</v>
      </c>
      <c r="D104" s="54">
        <v>78256.12</v>
      </c>
      <c r="E104" s="55">
        <f t="shared" si="0"/>
        <v>0.017489346049846193</v>
      </c>
      <c r="F104" s="51"/>
    </row>
    <row r="105" spans="2:6" ht="15">
      <c r="B105" s="53">
        <v>5114</v>
      </c>
      <c r="C105" s="51" t="s">
        <v>367</v>
      </c>
      <c r="D105" s="54">
        <v>645273.95</v>
      </c>
      <c r="E105" s="55">
        <f t="shared" si="0"/>
        <v>0.1442113333564346</v>
      </c>
      <c r="F105" s="51"/>
    </row>
    <row r="106" spans="2:6" ht="15">
      <c r="B106" s="53">
        <v>5115</v>
      </c>
      <c r="C106" s="51" t="s">
        <v>368</v>
      </c>
      <c r="D106" s="54">
        <v>1372389.6</v>
      </c>
      <c r="E106" s="55">
        <f t="shared" si="0"/>
        <v>0.3067133488040296</v>
      </c>
      <c r="F106" s="51"/>
    </row>
    <row r="107" spans="2:6" ht="15">
      <c r="B107" s="53">
        <v>5116</v>
      </c>
      <c r="C107" s="51" t="s">
        <v>369</v>
      </c>
      <c r="D107" s="54">
        <v>0</v>
      </c>
      <c r="E107" s="55">
        <f t="shared" si="0"/>
        <v>0</v>
      </c>
      <c r="F107" s="51"/>
    </row>
    <row r="108" spans="2:6" ht="15">
      <c r="B108" s="53">
        <v>5120</v>
      </c>
      <c r="C108" s="51" t="s">
        <v>370</v>
      </c>
      <c r="D108" s="54">
        <f>SUM(D109:D117)</f>
        <v>120864.93000000001</v>
      </c>
      <c r="E108" s="55">
        <f t="shared" si="0"/>
        <v>0.027011926812375017</v>
      </c>
      <c r="F108" s="51"/>
    </row>
    <row r="109" spans="2:6" ht="15">
      <c r="B109" s="53">
        <v>5121</v>
      </c>
      <c r="C109" s="51" t="s">
        <v>371</v>
      </c>
      <c r="D109" s="54">
        <v>89216.82</v>
      </c>
      <c r="E109" s="55">
        <f t="shared" si="0"/>
        <v>0.019938936896524373</v>
      </c>
      <c r="F109" s="51"/>
    </row>
    <row r="110" spans="2:6" ht="15">
      <c r="B110" s="53">
        <v>5122</v>
      </c>
      <c r="C110" s="51" t="s">
        <v>372</v>
      </c>
      <c r="D110" s="54">
        <v>16295.6</v>
      </c>
      <c r="E110" s="55">
        <f t="shared" si="0"/>
        <v>0.003641879861790664</v>
      </c>
      <c r="F110" s="51"/>
    </row>
    <row r="111" spans="2:6" ht="15">
      <c r="B111" s="53">
        <v>5123</v>
      </c>
      <c r="C111" s="51" t="s">
        <v>373</v>
      </c>
      <c r="D111" s="54">
        <v>0</v>
      </c>
      <c r="E111" s="55">
        <f t="shared" si="0"/>
        <v>0</v>
      </c>
      <c r="F111" s="51"/>
    </row>
    <row r="112" spans="2:6" ht="15">
      <c r="B112" s="53">
        <v>5124</v>
      </c>
      <c r="C112" s="51" t="s">
        <v>374</v>
      </c>
      <c r="D112" s="54">
        <v>1960.01</v>
      </c>
      <c r="E112" s="55">
        <f t="shared" si="0"/>
        <v>0.0004380397744120081</v>
      </c>
      <c r="F112" s="51"/>
    </row>
    <row r="113" spans="2:6" ht="15">
      <c r="B113" s="53">
        <v>5125</v>
      </c>
      <c r="C113" s="51" t="s">
        <v>375</v>
      </c>
      <c r="D113" s="54">
        <v>0</v>
      </c>
      <c r="E113" s="55">
        <f t="shared" si="0"/>
        <v>0</v>
      </c>
      <c r="F113" s="51"/>
    </row>
    <row r="114" spans="2:6" ht="15">
      <c r="B114" s="53">
        <v>5126</v>
      </c>
      <c r="C114" s="51" t="s">
        <v>376</v>
      </c>
      <c r="D114" s="54">
        <v>11455.5</v>
      </c>
      <c r="E114" s="55">
        <f t="shared" si="0"/>
        <v>0.0025601729765545884</v>
      </c>
      <c r="F114" s="51"/>
    </row>
    <row r="115" spans="2:6" ht="15">
      <c r="B115" s="53">
        <v>5127</v>
      </c>
      <c r="C115" s="51" t="s">
        <v>377</v>
      </c>
      <c r="D115" s="54">
        <v>1480</v>
      </c>
      <c r="E115" s="55">
        <f t="shared" si="0"/>
        <v>0.00033076304005069977</v>
      </c>
      <c r="F115" s="51"/>
    </row>
    <row r="116" spans="2:6" ht="15">
      <c r="B116" s="53">
        <v>5128</v>
      </c>
      <c r="C116" s="51" t="s">
        <v>378</v>
      </c>
      <c r="D116" s="54">
        <v>0</v>
      </c>
      <c r="E116" s="55">
        <f t="shared" si="0"/>
        <v>0</v>
      </c>
      <c r="F116" s="51"/>
    </row>
    <row r="117" spans="2:6" ht="15">
      <c r="B117" s="53">
        <v>5129</v>
      </c>
      <c r="C117" s="51" t="s">
        <v>379</v>
      </c>
      <c r="D117" s="54">
        <v>457</v>
      </c>
      <c r="E117" s="55">
        <f t="shared" si="0"/>
        <v>0.00010213426304268229</v>
      </c>
      <c r="F117" s="51"/>
    </row>
    <row r="118" spans="2:6" ht="15">
      <c r="B118" s="53">
        <v>5130</v>
      </c>
      <c r="C118" s="51" t="s">
        <v>380</v>
      </c>
      <c r="D118" s="54">
        <f>SUM(D119:D127)</f>
        <v>398194.35</v>
      </c>
      <c r="E118" s="55">
        <f t="shared" si="0"/>
        <v>0.08899187414662996</v>
      </c>
      <c r="F118" s="51"/>
    </row>
    <row r="119" spans="2:6" ht="15">
      <c r="B119" s="53">
        <v>5131</v>
      </c>
      <c r="C119" s="51" t="s">
        <v>381</v>
      </c>
      <c r="D119" s="54">
        <v>107677.6</v>
      </c>
      <c r="E119" s="55">
        <f t="shared" si="0"/>
        <v>0.024064709676596775</v>
      </c>
      <c r="F119" s="51"/>
    </row>
    <row r="120" spans="2:6" ht="15">
      <c r="B120" s="53">
        <v>5132</v>
      </c>
      <c r="C120" s="51" t="s">
        <v>382</v>
      </c>
      <c r="D120" s="54">
        <v>138904.2</v>
      </c>
      <c r="E120" s="55">
        <f t="shared" si="0"/>
        <v>0.031043496937709737</v>
      </c>
      <c r="F120" s="51"/>
    </row>
    <row r="121" spans="2:6" ht="15">
      <c r="B121" s="53">
        <v>5133</v>
      </c>
      <c r="C121" s="51" t="s">
        <v>383</v>
      </c>
      <c r="D121" s="54">
        <v>9430.8</v>
      </c>
      <c r="E121" s="55">
        <f t="shared" si="0"/>
        <v>0.0021076757284527966</v>
      </c>
      <c r="F121" s="51"/>
    </row>
    <row r="122" spans="2:6" ht="15">
      <c r="B122" s="53">
        <v>5134</v>
      </c>
      <c r="C122" s="51" t="s">
        <v>384</v>
      </c>
      <c r="D122" s="54">
        <v>20628.52</v>
      </c>
      <c r="E122" s="55">
        <f t="shared" si="0"/>
        <v>0.0046102378290180145</v>
      </c>
      <c r="F122" s="51"/>
    </row>
    <row r="123" spans="2:6" ht="15">
      <c r="B123" s="53">
        <v>5135</v>
      </c>
      <c r="C123" s="51" t="s">
        <v>385</v>
      </c>
      <c r="D123" s="54">
        <v>15662.79</v>
      </c>
      <c r="E123" s="55">
        <f t="shared" si="0"/>
        <v>0.003500454078429527</v>
      </c>
      <c r="F123" s="51"/>
    </row>
    <row r="124" spans="2:6" ht="15">
      <c r="B124" s="53">
        <v>5136</v>
      </c>
      <c r="C124" s="51" t="s">
        <v>386</v>
      </c>
      <c r="D124" s="54">
        <v>22717.44</v>
      </c>
      <c r="E124" s="55">
        <f t="shared" si="0"/>
        <v>0.005077087511195519</v>
      </c>
      <c r="F124" s="51"/>
    </row>
    <row r="125" spans="2:6" ht="15">
      <c r="B125" s="53">
        <v>5137</v>
      </c>
      <c r="C125" s="51" t="s">
        <v>387</v>
      </c>
      <c r="D125" s="54">
        <v>4421</v>
      </c>
      <c r="E125" s="55">
        <f t="shared" si="0"/>
        <v>0.000988042837881178</v>
      </c>
      <c r="F125" s="51"/>
    </row>
    <row r="126" spans="2:6" ht="15">
      <c r="B126" s="53">
        <v>5138</v>
      </c>
      <c r="C126" s="51" t="s">
        <v>388</v>
      </c>
      <c r="D126" s="54">
        <v>0</v>
      </c>
      <c r="E126" s="55">
        <f t="shared" si="0"/>
        <v>0</v>
      </c>
      <c r="F126" s="51"/>
    </row>
    <row r="127" spans="2:6" ht="15">
      <c r="B127" s="53">
        <v>5139</v>
      </c>
      <c r="C127" s="51" t="s">
        <v>389</v>
      </c>
      <c r="D127" s="54">
        <v>78752</v>
      </c>
      <c r="E127" s="55">
        <f t="shared" si="0"/>
        <v>0.017600169547346424</v>
      </c>
      <c r="F127" s="51"/>
    </row>
    <row r="128" spans="2:6" ht="15">
      <c r="B128" s="53">
        <v>5200</v>
      </c>
      <c r="C128" s="51" t="s">
        <v>390</v>
      </c>
      <c r="D128" s="54">
        <f>D129+D132+D135+D138+D143+D147+D150+D152+D158</f>
        <v>5200</v>
      </c>
      <c r="E128" s="55">
        <f t="shared" si="0"/>
        <v>0.001162140410988945</v>
      </c>
      <c r="F128" s="51"/>
    </row>
    <row r="129" spans="2:6" ht="15">
      <c r="B129" s="53">
        <v>5210</v>
      </c>
      <c r="C129" s="51" t="s">
        <v>391</v>
      </c>
      <c r="D129" s="54">
        <f>SUM(D130:D131)</f>
        <v>0</v>
      </c>
      <c r="E129" s="55">
        <f t="shared" si="0"/>
        <v>0</v>
      </c>
      <c r="F129" s="51"/>
    </row>
    <row r="130" spans="2:6" ht="15">
      <c r="B130" s="53">
        <v>5211</v>
      </c>
      <c r="C130" s="51" t="s">
        <v>392</v>
      </c>
      <c r="D130" s="54">
        <v>0</v>
      </c>
      <c r="E130" s="55">
        <f t="shared" si="0"/>
        <v>0</v>
      </c>
      <c r="F130" s="51"/>
    </row>
    <row r="131" spans="2:6" ht="15">
      <c r="B131" s="53">
        <v>5212</v>
      </c>
      <c r="C131" s="51" t="s">
        <v>393</v>
      </c>
      <c r="D131" s="54">
        <v>0</v>
      </c>
      <c r="E131" s="55">
        <f t="shared" si="0"/>
        <v>0</v>
      </c>
      <c r="F131" s="51"/>
    </row>
    <row r="132" spans="2:6" ht="15">
      <c r="B132" s="53">
        <v>5220</v>
      </c>
      <c r="C132" s="51" t="s">
        <v>394</v>
      </c>
      <c r="D132" s="54">
        <f>SUM(D133:D134)</f>
        <v>0</v>
      </c>
      <c r="E132" s="55">
        <f t="shared" si="0"/>
        <v>0</v>
      </c>
      <c r="F132" s="51"/>
    </row>
    <row r="133" spans="2:6" ht="15">
      <c r="B133" s="53">
        <v>5221</v>
      </c>
      <c r="C133" s="51" t="s">
        <v>395</v>
      </c>
      <c r="D133" s="54">
        <v>0</v>
      </c>
      <c r="E133" s="55">
        <f t="shared" si="0"/>
        <v>0</v>
      </c>
      <c r="F133" s="51"/>
    </row>
    <row r="134" spans="2:6" ht="15">
      <c r="B134" s="53">
        <v>5222</v>
      </c>
      <c r="C134" s="51" t="s">
        <v>396</v>
      </c>
      <c r="D134" s="54">
        <v>0</v>
      </c>
      <c r="E134" s="55">
        <f t="shared" si="0"/>
        <v>0</v>
      </c>
      <c r="F134" s="51"/>
    </row>
    <row r="135" spans="2:6" ht="15">
      <c r="B135" s="53">
        <v>5230</v>
      </c>
      <c r="C135" s="51" t="s">
        <v>341</v>
      </c>
      <c r="D135" s="54">
        <f>SUM(D136:D137)</f>
        <v>0</v>
      </c>
      <c r="E135" s="55">
        <f t="shared" si="0"/>
        <v>0</v>
      </c>
      <c r="F135" s="51"/>
    </row>
    <row r="136" spans="2:6" ht="15">
      <c r="B136" s="53">
        <v>5231</v>
      </c>
      <c r="C136" s="51" t="s">
        <v>397</v>
      </c>
      <c r="D136" s="54">
        <v>0</v>
      </c>
      <c r="E136" s="55">
        <f t="shared" si="0"/>
        <v>0</v>
      </c>
      <c r="F136" s="51"/>
    </row>
    <row r="137" spans="2:6" ht="15">
      <c r="B137" s="53">
        <v>5232</v>
      </c>
      <c r="C137" s="51" t="s">
        <v>398</v>
      </c>
      <c r="D137" s="54">
        <v>0</v>
      </c>
      <c r="E137" s="55">
        <f t="shared" si="0"/>
        <v>0</v>
      </c>
      <c r="F137" s="51"/>
    </row>
    <row r="138" spans="2:6" ht="15">
      <c r="B138" s="53">
        <v>5240</v>
      </c>
      <c r="C138" s="51" t="s">
        <v>342</v>
      </c>
      <c r="D138" s="54">
        <f>SUM(D139:D142)</f>
        <v>5200</v>
      </c>
      <c r="E138" s="55">
        <f t="shared" si="0"/>
        <v>0.001162140410988945</v>
      </c>
      <c r="F138" s="51"/>
    </row>
    <row r="139" spans="2:6" ht="15">
      <c r="B139" s="53">
        <v>5241</v>
      </c>
      <c r="C139" s="51" t="s">
        <v>399</v>
      </c>
      <c r="D139" s="54">
        <v>5200</v>
      </c>
      <c r="E139" s="55">
        <f t="shared" si="0"/>
        <v>0.001162140410988945</v>
      </c>
      <c r="F139" s="51"/>
    </row>
    <row r="140" spans="2:6" ht="15">
      <c r="B140" s="53">
        <v>5242</v>
      </c>
      <c r="C140" s="51" t="s">
        <v>400</v>
      </c>
      <c r="D140" s="54">
        <v>0</v>
      </c>
      <c r="E140" s="55">
        <f t="shared" si="0"/>
        <v>0</v>
      </c>
      <c r="F140" s="51"/>
    </row>
    <row r="141" spans="2:6" ht="15">
      <c r="B141" s="53">
        <v>5243</v>
      </c>
      <c r="C141" s="51" t="s">
        <v>401</v>
      </c>
      <c r="D141" s="54">
        <v>0</v>
      </c>
      <c r="E141" s="55">
        <f t="shared" si="0"/>
        <v>0</v>
      </c>
      <c r="F141" s="51"/>
    </row>
    <row r="142" spans="2:6" ht="15">
      <c r="B142" s="53">
        <v>5244</v>
      </c>
      <c r="C142" s="51" t="s">
        <v>402</v>
      </c>
      <c r="D142" s="54">
        <v>0</v>
      </c>
      <c r="E142" s="55">
        <f t="shared" si="0"/>
        <v>0</v>
      </c>
      <c r="F142" s="51"/>
    </row>
    <row r="143" spans="2:6" ht="15">
      <c r="B143" s="53">
        <v>5250</v>
      </c>
      <c r="C143" s="51" t="s">
        <v>343</v>
      </c>
      <c r="D143" s="54">
        <f>SUM(D144:D146)</f>
        <v>0</v>
      </c>
      <c r="E143" s="55">
        <f t="shared" si="0"/>
        <v>0</v>
      </c>
      <c r="F143" s="51"/>
    </row>
    <row r="144" spans="2:6" ht="15">
      <c r="B144" s="53">
        <v>5251</v>
      </c>
      <c r="C144" s="51" t="s">
        <v>403</v>
      </c>
      <c r="D144" s="54">
        <v>0</v>
      </c>
      <c r="E144" s="55">
        <f t="shared" si="0"/>
        <v>0</v>
      </c>
      <c r="F144" s="51"/>
    </row>
    <row r="145" spans="2:6" ht="15">
      <c r="B145" s="53">
        <v>5252</v>
      </c>
      <c r="C145" s="51" t="s">
        <v>404</v>
      </c>
      <c r="D145" s="54">
        <v>0</v>
      </c>
      <c r="E145" s="55">
        <f t="shared" si="0"/>
        <v>0</v>
      </c>
      <c r="F145" s="51"/>
    </row>
    <row r="146" spans="2:6" ht="15">
      <c r="B146" s="53">
        <v>5259</v>
      </c>
      <c r="C146" s="51" t="s">
        <v>405</v>
      </c>
      <c r="D146" s="54">
        <v>0</v>
      </c>
      <c r="E146" s="55">
        <f t="shared" si="0"/>
        <v>0</v>
      </c>
      <c r="F146" s="51"/>
    </row>
    <row r="147" spans="2:6" ht="15">
      <c r="B147" s="53">
        <v>5260</v>
      </c>
      <c r="C147" s="51" t="s">
        <v>406</v>
      </c>
      <c r="D147" s="54">
        <f>SUM(D148:D149)</f>
        <v>0</v>
      </c>
      <c r="E147" s="55">
        <f t="shared" si="0"/>
        <v>0</v>
      </c>
      <c r="F147" s="51"/>
    </row>
    <row r="148" spans="2:6" ht="15">
      <c r="B148" s="53">
        <v>5261</v>
      </c>
      <c r="C148" s="51" t="s">
        <v>407</v>
      </c>
      <c r="D148" s="54">
        <v>0</v>
      </c>
      <c r="E148" s="55">
        <f t="shared" si="0"/>
        <v>0</v>
      </c>
      <c r="F148" s="51"/>
    </row>
    <row r="149" spans="2:6" ht="15">
      <c r="B149" s="53">
        <v>5262</v>
      </c>
      <c r="C149" s="51" t="s">
        <v>408</v>
      </c>
      <c r="D149" s="54">
        <v>0</v>
      </c>
      <c r="E149" s="55">
        <f t="shared" si="0"/>
        <v>0</v>
      </c>
      <c r="F149" s="51"/>
    </row>
    <row r="150" spans="2:6" ht="15">
      <c r="B150" s="53">
        <v>5270</v>
      </c>
      <c r="C150" s="51" t="s">
        <v>409</v>
      </c>
      <c r="D150" s="54">
        <f>SUM(D151)</f>
        <v>0</v>
      </c>
      <c r="E150" s="55">
        <f t="shared" si="0"/>
        <v>0</v>
      </c>
      <c r="F150" s="51"/>
    </row>
    <row r="151" spans="2:6" ht="15">
      <c r="B151" s="53">
        <v>5271</v>
      </c>
      <c r="C151" s="51" t="s">
        <v>410</v>
      </c>
      <c r="D151" s="54">
        <v>0</v>
      </c>
      <c r="E151" s="55">
        <f t="shared" si="0"/>
        <v>0</v>
      </c>
      <c r="F151" s="51"/>
    </row>
    <row r="152" spans="2:6" ht="15">
      <c r="B152" s="53">
        <v>5280</v>
      </c>
      <c r="C152" s="51" t="s">
        <v>411</v>
      </c>
      <c r="D152" s="54">
        <f>SUM(D153:D157)</f>
        <v>0</v>
      </c>
      <c r="E152" s="55">
        <f t="shared" si="0"/>
        <v>0</v>
      </c>
      <c r="F152" s="51"/>
    </row>
    <row r="153" spans="2:6" ht="15">
      <c r="B153" s="53">
        <v>5281</v>
      </c>
      <c r="C153" s="51" t="s">
        <v>412</v>
      </c>
      <c r="D153" s="54">
        <v>0</v>
      </c>
      <c r="E153" s="55">
        <f t="shared" si="0"/>
        <v>0</v>
      </c>
      <c r="F153" s="51"/>
    </row>
    <row r="154" spans="2:6" ht="15">
      <c r="B154" s="53">
        <v>5282</v>
      </c>
      <c r="C154" s="51" t="s">
        <v>413</v>
      </c>
      <c r="D154" s="54">
        <v>0</v>
      </c>
      <c r="E154" s="55">
        <f t="shared" si="0"/>
        <v>0</v>
      </c>
      <c r="F154" s="51"/>
    </row>
    <row r="155" spans="2:6" ht="15">
      <c r="B155" s="53">
        <v>5283</v>
      </c>
      <c r="C155" s="51" t="s">
        <v>414</v>
      </c>
      <c r="D155" s="54">
        <v>0</v>
      </c>
      <c r="E155" s="55">
        <f t="shared" si="0"/>
        <v>0</v>
      </c>
      <c r="F155" s="51"/>
    </row>
    <row r="156" spans="2:6" ht="15">
      <c r="B156" s="53">
        <v>5284</v>
      </c>
      <c r="C156" s="51" t="s">
        <v>415</v>
      </c>
      <c r="D156" s="54">
        <v>0</v>
      </c>
      <c r="E156" s="55">
        <f t="shared" si="0"/>
        <v>0</v>
      </c>
      <c r="F156" s="51"/>
    </row>
    <row r="157" spans="2:6" ht="15">
      <c r="B157" s="53">
        <v>5285</v>
      </c>
      <c r="C157" s="51" t="s">
        <v>416</v>
      </c>
      <c r="D157" s="54">
        <v>0</v>
      </c>
      <c r="E157" s="55">
        <f t="shared" si="0"/>
        <v>0</v>
      </c>
      <c r="F157" s="51"/>
    </row>
    <row r="158" spans="2:6" ht="15">
      <c r="B158" s="53">
        <v>5290</v>
      </c>
      <c r="C158" s="51" t="s">
        <v>417</v>
      </c>
      <c r="D158" s="54">
        <f>SUM(D159:D160)</f>
        <v>0</v>
      </c>
      <c r="E158" s="55">
        <f t="shared" si="0"/>
        <v>0</v>
      </c>
      <c r="F158" s="51"/>
    </row>
    <row r="159" spans="2:6" ht="15">
      <c r="B159" s="53">
        <v>5291</v>
      </c>
      <c r="C159" s="51" t="s">
        <v>418</v>
      </c>
      <c r="D159" s="54">
        <v>0</v>
      </c>
      <c r="E159" s="55">
        <f t="shared" si="0"/>
        <v>0</v>
      </c>
      <c r="F159" s="51"/>
    </row>
    <row r="160" spans="2:6" ht="15">
      <c r="B160" s="53">
        <v>5292</v>
      </c>
      <c r="C160" s="51" t="s">
        <v>419</v>
      </c>
      <c r="D160" s="54">
        <v>0</v>
      </c>
      <c r="E160" s="55">
        <f t="shared" si="0"/>
        <v>0</v>
      </c>
      <c r="F160" s="51"/>
    </row>
    <row r="161" spans="2:6" ht="15">
      <c r="B161" s="53">
        <v>5300</v>
      </c>
      <c r="C161" s="51" t="s">
        <v>420</v>
      </c>
      <c r="D161" s="54">
        <f>D162+D165+D168</f>
        <v>0</v>
      </c>
      <c r="E161" s="55">
        <f t="shared" si="0"/>
        <v>0</v>
      </c>
      <c r="F161" s="51"/>
    </row>
    <row r="162" spans="2:6" ht="15">
      <c r="B162" s="53">
        <v>5310</v>
      </c>
      <c r="C162" s="51" t="s">
        <v>336</v>
      </c>
      <c r="D162" s="54">
        <f>D163+D164</f>
        <v>0</v>
      </c>
      <c r="E162" s="55">
        <f t="shared" si="0"/>
        <v>0</v>
      </c>
      <c r="F162" s="51"/>
    </row>
    <row r="163" spans="2:6" ht="15">
      <c r="B163" s="53">
        <v>5311</v>
      </c>
      <c r="C163" s="51" t="s">
        <v>421</v>
      </c>
      <c r="D163" s="54">
        <v>0</v>
      </c>
      <c r="E163" s="55">
        <f t="shared" si="0"/>
        <v>0</v>
      </c>
      <c r="F163" s="51"/>
    </row>
    <row r="164" spans="2:6" ht="15">
      <c r="B164" s="53">
        <v>5312</v>
      </c>
      <c r="C164" s="51" t="s">
        <v>422</v>
      </c>
      <c r="D164" s="54">
        <v>0</v>
      </c>
      <c r="E164" s="55">
        <f t="shared" si="0"/>
        <v>0</v>
      </c>
      <c r="F164" s="51"/>
    </row>
    <row r="165" spans="2:6" ht="15">
      <c r="B165" s="53">
        <v>5320</v>
      </c>
      <c r="C165" s="51" t="s">
        <v>337</v>
      </c>
      <c r="D165" s="54">
        <f>SUM(D166:D167)</f>
        <v>0</v>
      </c>
      <c r="E165" s="55">
        <f aca="true" t="shared" si="1" ref="E165:E221">D165/$D$99</f>
        <v>0</v>
      </c>
      <c r="F165" s="51"/>
    </row>
    <row r="166" spans="2:6" ht="15">
      <c r="B166" s="53">
        <v>5321</v>
      </c>
      <c r="C166" s="51" t="s">
        <v>423</v>
      </c>
      <c r="D166" s="54">
        <v>0</v>
      </c>
      <c r="E166" s="55">
        <f t="shared" si="1"/>
        <v>0</v>
      </c>
      <c r="F166" s="51"/>
    </row>
    <row r="167" spans="2:6" ht="15">
      <c r="B167" s="53">
        <v>5322</v>
      </c>
      <c r="C167" s="51" t="s">
        <v>424</v>
      </c>
      <c r="D167" s="54">
        <v>0</v>
      </c>
      <c r="E167" s="55">
        <f t="shared" si="1"/>
        <v>0</v>
      </c>
      <c r="F167" s="51"/>
    </row>
    <row r="168" spans="2:6" ht="15">
      <c r="B168" s="53">
        <v>5330</v>
      </c>
      <c r="C168" s="51" t="s">
        <v>338</v>
      </c>
      <c r="D168" s="54">
        <f>SUM(D169:D170)</f>
        <v>0</v>
      </c>
      <c r="E168" s="55">
        <f t="shared" si="1"/>
        <v>0</v>
      </c>
      <c r="F168" s="51"/>
    </row>
    <row r="169" spans="2:6" ht="15">
      <c r="B169" s="53">
        <v>5331</v>
      </c>
      <c r="C169" s="51" t="s">
        <v>425</v>
      </c>
      <c r="D169" s="54">
        <v>0</v>
      </c>
      <c r="E169" s="55">
        <f t="shared" si="1"/>
        <v>0</v>
      </c>
      <c r="F169" s="51"/>
    </row>
    <row r="170" spans="2:6" ht="15">
      <c r="B170" s="53">
        <v>5332</v>
      </c>
      <c r="C170" s="51" t="s">
        <v>426</v>
      </c>
      <c r="D170" s="54">
        <v>0</v>
      </c>
      <c r="E170" s="55">
        <f t="shared" si="1"/>
        <v>0</v>
      </c>
      <c r="F170" s="51"/>
    </row>
    <row r="171" spans="2:6" ht="15">
      <c r="B171" s="53">
        <v>5400</v>
      </c>
      <c r="C171" s="51" t="s">
        <v>427</v>
      </c>
      <c r="D171" s="54">
        <f>D172+D175+D178+D181+D183</f>
        <v>0</v>
      </c>
      <c r="E171" s="55">
        <f t="shared" si="1"/>
        <v>0</v>
      </c>
      <c r="F171" s="51"/>
    </row>
    <row r="172" spans="2:6" ht="15">
      <c r="B172" s="53">
        <v>5410</v>
      </c>
      <c r="C172" s="51" t="s">
        <v>428</v>
      </c>
      <c r="D172" s="54">
        <f>SUM(D173:D174)</f>
        <v>0</v>
      </c>
      <c r="E172" s="55">
        <f t="shared" si="1"/>
        <v>0</v>
      </c>
      <c r="F172" s="51"/>
    </row>
    <row r="173" spans="2:6" ht="15">
      <c r="B173" s="53">
        <v>5411</v>
      </c>
      <c r="C173" s="51" t="s">
        <v>429</v>
      </c>
      <c r="D173" s="54">
        <v>0</v>
      </c>
      <c r="E173" s="55">
        <f t="shared" si="1"/>
        <v>0</v>
      </c>
      <c r="F173" s="51"/>
    </row>
    <row r="174" spans="2:6" ht="15">
      <c r="B174" s="53">
        <v>5412</v>
      </c>
      <c r="C174" s="51" t="s">
        <v>430</v>
      </c>
      <c r="D174" s="54">
        <v>0</v>
      </c>
      <c r="E174" s="55">
        <f t="shared" si="1"/>
        <v>0</v>
      </c>
      <c r="F174" s="51"/>
    </row>
    <row r="175" spans="2:6" ht="15">
      <c r="B175" s="53">
        <v>5420</v>
      </c>
      <c r="C175" s="51" t="s">
        <v>431</v>
      </c>
      <c r="D175" s="54">
        <f>SUM(D176:D177)</f>
        <v>0</v>
      </c>
      <c r="E175" s="55">
        <f t="shared" si="1"/>
        <v>0</v>
      </c>
      <c r="F175" s="51"/>
    </row>
    <row r="176" spans="2:6" ht="15">
      <c r="B176" s="53">
        <v>5421</v>
      </c>
      <c r="C176" s="51" t="s">
        <v>432</v>
      </c>
      <c r="D176" s="54">
        <v>0</v>
      </c>
      <c r="E176" s="55">
        <f t="shared" si="1"/>
        <v>0</v>
      </c>
      <c r="F176" s="51"/>
    </row>
    <row r="177" spans="2:6" ht="15">
      <c r="B177" s="53">
        <v>5422</v>
      </c>
      <c r="C177" s="51" t="s">
        <v>433</v>
      </c>
      <c r="D177" s="54">
        <v>0</v>
      </c>
      <c r="E177" s="55">
        <f t="shared" si="1"/>
        <v>0</v>
      </c>
      <c r="F177" s="51"/>
    </row>
    <row r="178" spans="2:6" ht="15">
      <c r="B178" s="53">
        <v>5430</v>
      </c>
      <c r="C178" s="51" t="s">
        <v>434</v>
      </c>
      <c r="D178" s="54">
        <f>SUM(D179:D180)</f>
        <v>0</v>
      </c>
      <c r="E178" s="55">
        <f t="shared" si="1"/>
        <v>0</v>
      </c>
      <c r="F178" s="51"/>
    </row>
    <row r="179" spans="2:6" ht="15">
      <c r="B179" s="53">
        <v>5431</v>
      </c>
      <c r="C179" s="51" t="s">
        <v>435</v>
      </c>
      <c r="D179" s="54">
        <v>0</v>
      </c>
      <c r="E179" s="55">
        <f t="shared" si="1"/>
        <v>0</v>
      </c>
      <c r="F179" s="51"/>
    </row>
    <row r="180" spans="2:6" ht="15">
      <c r="B180" s="53">
        <v>5432</v>
      </c>
      <c r="C180" s="51" t="s">
        <v>436</v>
      </c>
      <c r="D180" s="54">
        <v>0</v>
      </c>
      <c r="E180" s="55">
        <f t="shared" si="1"/>
        <v>0</v>
      </c>
      <c r="F180" s="51"/>
    </row>
    <row r="181" spans="2:6" ht="15">
      <c r="B181" s="53">
        <v>5440</v>
      </c>
      <c r="C181" s="51" t="s">
        <v>437</v>
      </c>
      <c r="D181" s="54">
        <f>SUM(D182)</f>
        <v>0</v>
      </c>
      <c r="E181" s="55">
        <f t="shared" si="1"/>
        <v>0</v>
      </c>
      <c r="F181" s="51"/>
    </row>
    <row r="182" spans="2:6" ht="15">
      <c r="B182" s="53">
        <v>5441</v>
      </c>
      <c r="C182" s="51" t="s">
        <v>437</v>
      </c>
      <c r="D182" s="54">
        <v>0</v>
      </c>
      <c r="E182" s="55">
        <f t="shared" si="1"/>
        <v>0</v>
      </c>
      <c r="F182" s="51"/>
    </row>
    <row r="183" spans="2:6" ht="15">
      <c r="B183" s="53">
        <v>5450</v>
      </c>
      <c r="C183" s="51" t="s">
        <v>438</v>
      </c>
      <c r="D183" s="54">
        <f>SUM(D184:D185)</f>
        <v>0</v>
      </c>
      <c r="E183" s="55">
        <f t="shared" si="1"/>
        <v>0</v>
      </c>
      <c r="F183" s="51"/>
    </row>
    <row r="184" spans="2:6" ht="15">
      <c r="B184" s="53">
        <v>5451</v>
      </c>
      <c r="C184" s="51" t="s">
        <v>439</v>
      </c>
      <c r="D184" s="54">
        <v>0</v>
      </c>
      <c r="E184" s="55">
        <f t="shared" si="1"/>
        <v>0</v>
      </c>
      <c r="F184" s="51"/>
    </row>
    <row r="185" spans="2:6" ht="15">
      <c r="B185" s="53">
        <v>5452</v>
      </c>
      <c r="C185" s="51" t="s">
        <v>440</v>
      </c>
      <c r="D185" s="54">
        <v>0</v>
      </c>
      <c r="E185" s="55">
        <f t="shared" si="1"/>
        <v>0</v>
      </c>
      <c r="F185" s="51"/>
    </row>
    <row r="186" spans="2:6" ht="15">
      <c r="B186" s="53">
        <v>5500</v>
      </c>
      <c r="C186" s="51" t="s">
        <v>441</v>
      </c>
      <c r="D186" s="54">
        <f>D187+D196+D199+D205+D207+D209</f>
        <v>0</v>
      </c>
      <c r="E186" s="55">
        <f t="shared" si="1"/>
        <v>0</v>
      </c>
      <c r="F186" s="51"/>
    </row>
    <row r="187" spans="2:6" ht="15">
      <c r="B187" s="53">
        <v>5510</v>
      </c>
      <c r="C187" s="51" t="s">
        <v>442</v>
      </c>
      <c r="D187" s="54">
        <f>SUM(D188:D195)</f>
        <v>0</v>
      </c>
      <c r="E187" s="55">
        <f t="shared" si="1"/>
        <v>0</v>
      </c>
      <c r="F187" s="51"/>
    </row>
    <row r="188" spans="2:6" ht="15">
      <c r="B188" s="53">
        <v>5511</v>
      </c>
      <c r="C188" s="51" t="s">
        <v>443</v>
      </c>
      <c r="D188" s="54">
        <v>0</v>
      </c>
      <c r="E188" s="55">
        <f t="shared" si="1"/>
        <v>0</v>
      </c>
      <c r="F188" s="51"/>
    </row>
    <row r="189" spans="2:6" ht="15">
      <c r="B189" s="53">
        <v>5512</v>
      </c>
      <c r="C189" s="51" t="s">
        <v>444</v>
      </c>
      <c r="D189" s="54">
        <v>0</v>
      </c>
      <c r="E189" s="55">
        <f t="shared" si="1"/>
        <v>0</v>
      </c>
      <c r="F189" s="51"/>
    </row>
    <row r="190" spans="2:6" ht="15">
      <c r="B190" s="53">
        <v>5513</v>
      </c>
      <c r="C190" s="51" t="s">
        <v>445</v>
      </c>
      <c r="D190" s="54">
        <v>0</v>
      </c>
      <c r="E190" s="55">
        <f t="shared" si="1"/>
        <v>0</v>
      </c>
      <c r="F190" s="51"/>
    </row>
    <row r="191" spans="2:6" ht="15">
      <c r="B191" s="53">
        <v>5514</v>
      </c>
      <c r="C191" s="51" t="s">
        <v>446</v>
      </c>
      <c r="D191" s="54">
        <v>0</v>
      </c>
      <c r="E191" s="55">
        <f t="shared" si="1"/>
        <v>0</v>
      </c>
      <c r="F191" s="51"/>
    </row>
    <row r="192" spans="2:6" ht="15">
      <c r="B192" s="53">
        <v>5515</v>
      </c>
      <c r="C192" s="51" t="s">
        <v>447</v>
      </c>
      <c r="D192" s="54">
        <v>0</v>
      </c>
      <c r="E192" s="55">
        <f t="shared" si="1"/>
        <v>0</v>
      </c>
      <c r="F192" s="51"/>
    </row>
    <row r="193" spans="2:6" ht="15">
      <c r="B193" s="53">
        <v>5516</v>
      </c>
      <c r="C193" s="51" t="s">
        <v>448</v>
      </c>
      <c r="D193" s="54">
        <v>0</v>
      </c>
      <c r="E193" s="55">
        <f t="shared" si="1"/>
        <v>0</v>
      </c>
      <c r="F193" s="51"/>
    </row>
    <row r="194" spans="2:6" ht="15">
      <c r="B194" s="53">
        <v>5517</v>
      </c>
      <c r="C194" s="51" t="s">
        <v>449</v>
      </c>
      <c r="D194" s="54">
        <v>0</v>
      </c>
      <c r="E194" s="55">
        <f t="shared" si="1"/>
        <v>0</v>
      </c>
      <c r="F194" s="51"/>
    </row>
    <row r="195" spans="2:6" ht="15">
      <c r="B195" s="53">
        <v>5518</v>
      </c>
      <c r="C195" s="51" t="s">
        <v>82</v>
      </c>
      <c r="D195" s="54">
        <v>0</v>
      </c>
      <c r="E195" s="55">
        <f t="shared" si="1"/>
        <v>0</v>
      </c>
      <c r="F195" s="51"/>
    </row>
    <row r="196" spans="2:6" ht="15">
      <c r="B196" s="53">
        <v>5520</v>
      </c>
      <c r="C196" s="51" t="s">
        <v>81</v>
      </c>
      <c r="D196" s="54">
        <f>SUM(D197:D198)</f>
        <v>0</v>
      </c>
      <c r="E196" s="55">
        <f t="shared" si="1"/>
        <v>0</v>
      </c>
      <c r="F196" s="51"/>
    </row>
    <row r="197" spans="2:6" ht="15">
      <c r="B197" s="53">
        <v>5521</v>
      </c>
      <c r="C197" s="51" t="s">
        <v>450</v>
      </c>
      <c r="D197" s="54">
        <v>0</v>
      </c>
      <c r="E197" s="55">
        <f t="shared" si="1"/>
        <v>0</v>
      </c>
      <c r="F197" s="51"/>
    </row>
    <row r="198" spans="2:6" ht="15">
      <c r="B198" s="53">
        <v>5522</v>
      </c>
      <c r="C198" s="51" t="s">
        <v>451</v>
      </c>
      <c r="D198" s="54">
        <v>0</v>
      </c>
      <c r="E198" s="55">
        <f t="shared" si="1"/>
        <v>0</v>
      </c>
      <c r="F198" s="51"/>
    </row>
    <row r="199" spans="2:6" ht="15">
      <c r="B199" s="53">
        <v>5530</v>
      </c>
      <c r="C199" s="51" t="s">
        <v>452</v>
      </c>
      <c r="D199" s="54">
        <f>SUM(D200:D204)</f>
        <v>0</v>
      </c>
      <c r="E199" s="55">
        <f t="shared" si="1"/>
        <v>0</v>
      </c>
      <c r="F199" s="51"/>
    </row>
    <row r="200" spans="2:6" ht="15">
      <c r="B200" s="53">
        <v>5531</v>
      </c>
      <c r="C200" s="51" t="s">
        <v>453</v>
      </c>
      <c r="D200" s="54">
        <v>0</v>
      </c>
      <c r="E200" s="55">
        <f t="shared" si="1"/>
        <v>0</v>
      </c>
      <c r="F200" s="51"/>
    </row>
    <row r="201" spans="2:6" ht="15">
      <c r="B201" s="53">
        <v>5532</v>
      </c>
      <c r="C201" s="51" t="s">
        <v>454</v>
      </c>
      <c r="D201" s="54">
        <v>0</v>
      </c>
      <c r="E201" s="55">
        <f t="shared" si="1"/>
        <v>0</v>
      </c>
      <c r="F201" s="51"/>
    </row>
    <row r="202" spans="2:6" ht="15">
      <c r="B202" s="53">
        <v>5533</v>
      </c>
      <c r="C202" s="51" t="s">
        <v>455</v>
      </c>
      <c r="D202" s="54">
        <v>0</v>
      </c>
      <c r="E202" s="55">
        <f t="shared" si="1"/>
        <v>0</v>
      </c>
      <c r="F202" s="51"/>
    </row>
    <row r="203" spans="2:6" ht="15">
      <c r="B203" s="53">
        <v>5534</v>
      </c>
      <c r="C203" s="51" t="s">
        <v>456</v>
      </c>
      <c r="D203" s="54">
        <v>0</v>
      </c>
      <c r="E203" s="55">
        <f t="shared" si="1"/>
        <v>0</v>
      </c>
      <c r="F203" s="51"/>
    </row>
    <row r="204" spans="2:6" ht="15">
      <c r="B204" s="53">
        <v>5535</v>
      </c>
      <c r="C204" s="51" t="s">
        <v>457</v>
      </c>
      <c r="D204" s="54">
        <v>0</v>
      </c>
      <c r="E204" s="55">
        <f t="shared" si="1"/>
        <v>0</v>
      </c>
      <c r="F204" s="51"/>
    </row>
    <row r="205" spans="2:6" ht="15">
      <c r="B205" s="53">
        <v>5540</v>
      </c>
      <c r="C205" s="51" t="s">
        <v>458</v>
      </c>
      <c r="D205" s="54">
        <f>SUM(D206)</f>
        <v>0</v>
      </c>
      <c r="E205" s="55">
        <f t="shared" si="1"/>
        <v>0</v>
      </c>
      <c r="F205" s="51"/>
    </row>
    <row r="206" spans="2:6" ht="15">
      <c r="B206" s="53">
        <v>5541</v>
      </c>
      <c r="C206" s="51" t="s">
        <v>458</v>
      </c>
      <c r="D206" s="54">
        <v>0</v>
      </c>
      <c r="E206" s="55">
        <f t="shared" si="1"/>
        <v>0</v>
      </c>
      <c r="F206" s="51"/>
    </row>
    <row r="207" spans="2:6" ht="15">
      <c r="B207" s="53">
        <v>5550</v>
      </c>
      <c r="C207" s="51" t="s">
        <v>459</v>
      </c>
      <c r="D207" s="54">
        <f>D208</f>
        <v>0</v>
      </c>
      <c r="E207" s="55">
        <f t="shared" si="1"/>
        <v>0</v>
      </c>
      <c r="F207" s="51"/>
    </row>
    <row r="208" spans="2:6" ht="15">
      <c r="B208" s="53">
        <v>5551</v>
      </c>
      <c r="C208" s="51" t="s">
        <v>459</v>
      </c>
      <c r="D208" s="54">
        <v>0</v>
      </c>
      <c r="E208" s="55">
        <f t="shared" si="1"/>
        <v>0</v>
      </c>
      <c r="F208" s="51"/>
    </row>
    <row r="209" spans="2:6" ht="15">
      <c r="B209" s="53">
        <v>5590</v>
      </c>
      <c r="C209" s="51" t="s">
        <v>460</v>
      </c>
      <c r="D209" s="54">
        <f>SUM(D210:D218)</f>
        <v>0</v>
      </c>
      <c r="E209" s="55">
        <f t="shared" si="1"/>
        <v>0</v>
      </c>
      <c r="F209" s="51"/>
    </row>
    <row r="210" spans="2:6" ht="15">
      <c r="B210" s="53">
        <v>5591</v>
      </c>
      <c r="C210" s="51" t="s">
        <v>461</v>
      </c>
      <c r="D210" s="54">
        <v>0</v>
      </c>
      <c r="E210" s="55">
        <f t="shared" si="1"/>
        <v>0</v>
      </c>
      <c r="F210" s="51"/>
    </row>
    <row r="211" spans="2:6" ht="15">
      <c r="B211" s="53">
        <v>5592</v>
      </c>
      <c r="C211" s="51" t="s">
        <v>462</v>
      </c>
      <c r="D211" s="54">
        <v>0</v>
      </c>
      <c r="E211" s="55">
        <f t="shared" si="1"/>
        <v>0</v>
      </c>
      <c r="F211" s="51"/>
    </row>
    <row r="212" spans="2:6" ht="15">
      <c r="B212" s="53">
        <v>5593</v>
      </c>
      <c r="C212" s="51" t="s">
        <v>463</v>
      </c>
      <c r="D212" s="54">
        <v>0</v>
      </c>
      <c r="E212" s="55">
        <f t="shared" si="1"/>
        <v>0</v>
      </c>
      <c r="F212" s="51"/>
    </row>
    <row r="213" spans="2:6" ht="15">
      <c r="B213" s="53">
        <v>5594</v>
      </c>
      <c r="C213" s="51" t="s">
        <v>522</v>
      </c>
      <c r="D213" s="54">
        <v>0</v>
      </c>
      <c r="E213" s="55">
        <f t="shared" si="1"/>
        <v>0</v>
      </c>
      <c r="F213" s="51"/>
    </row>
    <row r="214" spans="2:6" ht="15">
      <c r="B214" s="53">
        <v>5595</v>
      </c>
      <c r="C214" s="51" t="s">
        <v>465</v>
      </c>
      <c r="D214" s="54">
        <v>0</v>
      </c>
      <c r="E214" s="55">
        <f t="shared" si="1"/>
        <v>0</v>
      </c>
      <c r="F214" s="51"/>
    </row>
    <row r="215" spans="2:6" ht="15">
      <c r="B215" s="53">
        <v>5596</v>
      </c>
      <c r="C215" s="51" t="s">
        <v>358</v>
      </c>
      <c r="D215" s="54">
        <v>0</v>
      </c>
      <c r="E215" s="55">
        <f t="shared" si="1"/>
        <v>0</v>
      </c>
      <c r="F215" s="51"/>
    </row>
    <row r="216" spans="2:6" ht="15">
      <c r="B216" s="53">
        <v>5597</v>
      </c>
      <c r="C216" s="51" t="s">
        <v>466</v>
      </c>
      <c r="D216" s="54">
        <v>0</v>
      </c>
      <c r="E216" s="55">
        <f t="shared" si="1"/>
        <v>0</v>
      </c>
      <c r="F216" s="51"/>
    </row>
    <row r="217" spans="2:6" ht="15">
      <c r="B217" s="53">
        <v>5598</v>
      </c>
      <c r="C217" s="51" t="s">
        <v>523</v>
      </c>
      <c r="D217" s="54">
        <v>0</v>
      </c>
      <c r="E217" s="55">
        <f t="shared" si="1"/>
        <v>0</v>
      </c>
      <c r="F217" s="51"/>
    </row>
    <row r="218" spans="2:6" ht="15">
      <c r="B218" s="53">
        <v>5599</v>
      </c>
      <c r="C218" s="51" t="s">
        <v>467</v>
      </c>
      <c r="D218" s="54">
        <v>0</v>
      </c>
      <c r="E218" s="55">
        <f t="shared" si="1"/>
        <v>0</v>
      </c>
      <c r="F218" s="51"/>
    </row>
    <row r="219" spans="2:6" ht="15">
      <c r="B219" s="53">
        <v>5600</v>
      </c>
      <c r="C219" s="51" t="s">
        <v>80</v>
      </c>
      <c r="D219" s="54">
        <f>D220</f>
        <v>0</v>
      </c>
      <c r="E219" s="55">
        <f t="shared" si="1"/>
        <v>0</v>
      </c>
      <c r="F219" s="51"/>
    </row>
    <row r="220" spans="2:6" ht="15">
      <c r="B220" s="53">
        <v>5610</v>
      </c>
      <c r="C220" s="51" t="s">
        <v>468</v>
      </c>
      <c r="D220" s="54">
        <f>D221</f>
        <v>0</v>
      </c>
      <c r="E220" s="55">
        <f t="shared" si="1"/>
        <v>0</v>
      </c>
      <c r="F220" s="51"/>
    </row>
    <row r="221" spans="2:6" ht="15">
      <c r="B221" s="53">
        <v>5611</v>
      </c>
      <c r="C221" s="51" t="s">
        <v>469</v>
      </c>
      <c r="D221" s="54">
        <v>0</v>
      </c>
      <c r="E221" s="55">
        <f t="shared" si="1"/>
        <v>0</v>
      </c>
      <c r="F221" s="51"/>
    </row>
    <row r="223" spans="2:6" ht="12" customHeight="1">
      <c r="B223" s="233" t="s">
        <v>695</v>
      </c>
      <c r="C223" s="233"/>
      <c r="D223" s="233"/>
      <c r="E223" s="233"/>
      <c r="F223" s="233"/>
    </row>
    <row r="224" spans="2:6" ht="15">
      <c r="B224" s="233"/>
      <c r="C224" s="233"/>
      <c r="D224" s="233"/>
      <c r="E224" s="233"/>
      <c r="F224" s="233"/>
    </row>
    <row r="260" ht="11.25"/>
    <row r="261" ht="11.25"/>
    <row r="262" ht="11.2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3:D3"/>
    <mergeCell ref="B4:D4"/>
    <mergeCell ref="B223:F224"/>
  </mergeCells>
  <printOptions/>
  <pageMargins left="0.7" right="0.7" top="0.75" bottom="0.75" header="0.3" footer="0.3"/>
  <pageSetup fitToHeight="0" fitToWidth="1" horizontalDpi="600" verticalDpi="600" orientation="portrait" scale="60" r:id="rId2"/>
  <rowBreaks count="2" manualBreakCount="2">
    <brk id="80" max="16383" man="1"/>
    <brk id="168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7"/>
  <sheetViews>
    <sheetView zoomScaleSheetLayoutView="110" workbookViewId="0" topLeftCell="A1"/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5">
      <c r="B1" s="113"/>
    </row>
    <row r="2" spans="1:2" ht="15" customHeight="1">
      <c r="A2" s="100" t="s">
        <v>191</v>
      </c>
      <c r="B2" s="101" t="s">
        <v>51</v>
      </c>
    </row>
    <row r="3" spans="1:2" ht="15">
      <c r="A3" s="15"/>
      <c r="B3" s="114"/>
    </row>
    <row r="4" spans="1:2" ht="14.1" customHeight="1">
      <c r="A4" s="115" t="s">
        <v>581</v>
      </c>
      <c r="B4" s="105" t="s">
        <v>79</v>
      </c>
    </row>
    <row r="5" spans="1:2" ht="14.1" customHeight="1">
      <c r="A5" s="106"/>
      <c r="B5" s="105" t="s">
        <v>52</v>
      </c>
    </row>
    <row r="6" spans="1:2" ht="14.1" customHeight="1">
      <c r="A6" s="106"/>
      <c r="B6" s="105" t="s">
        <v>149</v>
      </c>
    </row>
    <row r="7" spans="1:2" ht="14.1" customHeight="1">
      <c r="A7" s="106"/>
      <c r="B7" s="105" t="s">
        <v>64</v>
      </c>
    </row>
    <row r="8" ht="15">
      <c r="A8" s="106"/>
    </row>
    <row r="9" spans="1:2" ht="15">
      <c r="A9" s="115" t="s">
        <v>582</v>
      </c>
      <c r="B9" s="107" t="s">
        <v>151</v>
      </c>
    </row>
    <row r="10" spans="1:2" ht="15" customHeight="1">
      <c r="A10" s="106"/>
      <c r="B10" s="116" t="s">
        <v>64</v>
      </c>
    </row>
    <row r="11" ht="15">
      <c r="A11" s="106"/>
    </row>
    <row r="12" spans="1:2" ht="15">
      <c r="A12" s="115" t="s">
        <v>584</v>
      </c>
      <c r="B12" s="107" t="s">
        <v>151</v>
      </c>
    </row>
    <row r="13" spans="1:2" ht="22.5">
      <c r="A13" s="106"/>
      <c r="B13" s="107" t="s">
        <v>71</v>
      </c>
    </row>
    <row r="14" spans="1:2" ht="15">
      <c r="A14" s="106"/>
      <c r="B14" s="116" t="s">
        <v>64</v>
      </c>
    </row>
    <row r="15" ht="15">
      <c r="A15" s="106"/>
    </row>
    <row r="16" ht="15">
      <c r="A16" s="106"/>
    </row>
    <row r="17" spans="1:2" ht="15" customHeight="1">
      <c r="A17" s="115" t="s">
        <v>585</v>
      </c>
      <c r="B17" s="109" t="s">
        <v>72</v>
      </c>
    </row>
    <row r="18" spans="1:2" ht="15" customHeight="1">
      <c r="A18" s="15"/>
      <c r="B18" s="109" t="s">
        <v>73</v>
      </c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F31"/>
  <sheetViews>
    <sheetView view="pageBreakPreview" zoomScale="60" workbookViewId="0" topLeftCell="A1">
      <selection activeCell="D47" sqref="D47"/>
    </sheetView>
  </sheetViews>
  <sheetFormatPr defaultColWidth="9.140625" defaultRowHeight="15"/>
  <cols>
    <col min="1" max="1" width="7.28125" style="31" customWidth="1"/>
    <col min="2" max="2" width="10.00390625" style="31" customWidth="1"/>
    <col min="3" max="3" width="48.140625" style="31" customWidth="1"/>
    <col min="4" max="4" width="22.8515625" style="31" customWidth="1"/>
    <col min="5" max="6" width="16.7109375" style="31" customWidth="1"/>
    <col min="7" max="16384" width="9.140625" style="31" customWidth="1"/>
  </cols>
  <sheetData>
    <row r="1" ht="48" customHeight="1"/>
    <row r="2" spans="2:6" ht="15">
      <c r="B2" s="234" t="s">
        <v>630</v>
      </c>
      <c r="C2" s="234"/>
      <c r="D2" s="234"/>
      <c r="E2" s="29" t="s">
        <v>614</v>
      </c>
      <c r="F2" s="30">
        <v>2022</v>
      </c>
    </row>
    <row r="3" spans="2:6" ht="15">
      <c r="B3" s="234" t="s">
        <v>622</v>
      </c>
      <c r="C3" s="234"/>
      <c r="D3" s="234"/>
      <c r="E3" s="16" t="s">
        <v>619</v>
      </c>
      <c r="F3" s="30" t="str">
        <f>ESF!I3</f>
        <v>TRIMESTRAL</v>
      </c>
    </row>
    <row r="4" spans="2:6" ht="15">
      <c r="B4" s="234" t="s">
        <v>628</v>
      </c>
      <c r="C4" s="234"/>
      <c r="D4" s="234"/>
      <c r="E4" s="16" t="s">
        <v>620</v>
      </c>
      <c r="F4" s="30">
        <v>3</v>
      </c>
    </row>
    <row r="6" spans="2:6" ht="15">
      <c r="B6" s="32" t="s">
        <v>197</v>
      </c>
      <c r="C6" s="33"/>
      <c r="D6" s="33"/>
      <c r="E6" s="33"/>
      <c r="F6" s="33"/>
    </row>
    <row r="7" spans="2:6" ht="15">
      <c r="B7" s="33" t="s">
        <v>175</v>
      </c>
      <c r="C7" s="33"/>
      <c r="D7" s="33"/>
      <c r="E7" s="33"/>
      <c r="F7" s="33"/>
    </row>
    <row r="8" spans="2:6" ht="15">
      <c r="B8" s="34" t="s">
        <v>147</v>
      </c>
      <c r="C8" s="34" t="s">
        <v>144</v>
      </c>
      <c r="D8" s="34" t="s">
        <v>145</v>
      </c>
      <c r="E8" s="34" t="s">
        <v>146</v>
      </c>
      <c r="F8" s="34" t="s">
        <v>148</v>
      </c>
    </row>
    <row r="9" spans="2:4" ht="15">
      <c r="B9" s="35">
        <v>3110</v>
      </c>
      <c r="C9" s="31" t="s">
        <v>337</v>
      </c>
      <c r="D9" s="36">
        <v>0</v>
      </c>
    </row>
    <row r="10" spans="2:4" ht="15">
      <c r="B10" s="35">
        <v>3120</v>
      </c>
      <c r="C10" s="31" t="s">
        <v>470</v>
      </c>
      <c r="D10" s="36">
        <v>0</v>
      </c>
    </row>
    <row r="11" spans="2:4" ht="15">
      <c r="B11" s="35">
        <v>3130</v>
      </c>
      <c r="C11" s="31" t="s">
        <v>471</v>
      </c>
      <c r="D11" s="36">
        <v>0</v>
      </c>
    </row>
    <row r="13" spans="2:6" ht="15">
      <c r="B13" s="33" t="s">
        <v>177</v>
      </c>
      <c r="C13" s="33"/>
      <c r="D13" s="33"/>
      <c r="E13" s="33"/>
      <c r="F13" s="33"/>
    </row>
    <row r="14" spans="2:6" ht="15">
      <c r="B14" s="34" t="s">
        <v>147</v>
      </c>
      <c r="C14" s="34" t="s">
        <v>144</v>
      </c>
      <c r="D14" s="34" t="s">
        <v>145</v>
      </c>
      <c r="E14" s="34" t="s">
        <v>472</v>
      </c>
      <c r="F14" s="34"/>
    </row>
    <row r="15" spans="2:4" ht="15">
      <c r="B15" s="35">
        <v>3210</v>
      </c>
      <c r="C15" s="31" t="s">
        <v>473</v>
      </c>
      <c r="D15" s="36">
        <v>1266926.91</v>
      </c>
    </row>
    <row r="16" spans="2:4" ht="15">
      <c r="B16" s="35">
        <v>3220</v>
      </c>
      <c r="C16" s="31" t="s">
        <v>474</v>
      </c>
      <c r="D16" s="36">
        <v>1294135.28</v>
      </c>
    </row>
    <row r="17" spans="2:4" ht="15">
      <c r="B17" s="35">
        <v>3230</v>
      </c>
      <c r="C17" s="31" t="s">
        <v>475</v>
      </c>
      <c r="D17" s="36">
        <f>SUM(D18:D21)</f>
        <v>0</v>
      </c>
    </row>
    <row r="18" spans="2:4" ht="15">
      <c r="B18" s="35">
        <v>3231</v>
      </c>
      <c r="C18" s="31" t="s">
        <v>476</v>
      </c>
      <c r="D18" s="36">
        <v>0</v>
      </c>
    </row>
    <row r="19" spans="2:4" ht="15">
      <c r="B19" s="35">
        <v>3232</v>
      </c>
      <c r="C19" s="31" t="s">
        <v>477</v>
      </c>
      <c r="D19" s="36">
        <v>0</v>
      </c>
    </row>
    <row r="20" spans="2:4" ht="15">
      <c r="B20" s="35">
        <v>3233</v>
      </c>
      <c r="C20" s="31" t="s">
        <v>478</v>
      </c>
      <c r="D20" s="36">
        <v>0</v>
      </c>
    </row>
    <row r="21" spans="2:4" ht="15">
      <c r="B21" s="35">
        <v>3239</v>
      </c>
      <c r="C21" s="31" t="s">
        <v>479</v>
      </c>
      <c r="D21" s="36">
        <v>0</v>
      </c>
    </row>
    <row r="22" spans="2:4" ht="15">
      <c r="B22" s="35">
        <v>3240</v>
      </c>
      <c r="C22" s="31" t="s">
        <v>480</v>
      </c>
      <c r="D22" s="36">
        <f>SUM(D23:D25)</f>
        <v>0</v>
      </c>
    </row>
    <row r="23" spans="2:4" ht="15">
      <c r="B23" s="35">
        <v>3241</v>
      </c>
      <c r="C23" s="31" t="s">
        <v>481</v>
      </c>
      <c r="D23" s="36">
        <v>0</v>
      </c>
    </row>
    <row r="24" spans="2:4" ht="15">
      <c r="B24" s="35">
        <v>3242</v>
      </c>
      <c r="C24" s="31" t="s">
        <v>482</v>
      </c>
      <c r="D24" s="36">
        <v>0</v>
      </c>
    </row>
    <row r="25" spans="2:4" ht="15">
      <c r="B25" s="35">
        <v>3243</v>
      </c>
      <c r="C25" s="31" t="s">
        <v>483</v>
      </c>
      <c r="D25" s="36">
        <v>0</v>
      </c>
    </row>
    <row r="26" spans="2:4" ht="15">
      <c r="B26" s="35">
        <v>3250</v>
      </c>
      <c r="C26" s="31" t="s">
        <v>484</v>
      </c>
      <c r="D26" s="36">
        <f>SUM(D27:D28)</f>
        <v>0</v>
      </c>
    </row>
    <row r="27" spans="2:4" ht="15">
      <c r="B27" s="35">
        <v>3251</v>
      </c>
      <c r="C27" s="31" t="s">
        <v>485</v>
      </c>
      <c r="D27" s="36">
        <v>0</v>
      </c>
    </row>
    <row r="28" spans="2:4" ht="15">
      <c r="B28" s="35">
        <v>3252</v>
      </c>
      <c r="C28" s="31" t="s">
        <v>486</v>
      </c>
      <c r="D28" s="36">
        <v>0</v>
      </c>
    </row>
    <row r="30" spans="2:6" ht="12" customHeight="1">
      <c r="B30" s="233" t="s">
        <v>695</v>
      </c>
      <c r="C30" s="233"/>
      <c r="D30" s="233"/>
      <c r="E30" s="233"/>
      <c r="F30" s="233"/>
    </row>
    <row r="31" spans="2:6" ht="15">
      <c r="B31" s="233"/>
      <c r="C31" s="233"/>
      <c r="D31" s="233"/>
      <c r="E31" s="233"/>
      <c r="F31" s="233"/>
    </row>
    <row r="39" ht="11.25"/>
    <row r="40" ht="11.25"/>
  </sheetData>
  <sheetProtection formatCells="0" formatColumns="0" formatRows="0" insertColumns="0" insertRows="0" insertHyperlinks="0" deleteColumns="0" deleteRows="0" sort="0" autoFilter="0" pivotTables="0"/>
  <mergeCells count="4">
    <mergeCell ref="B2:D2"/>
    <mergeCell ref="B3:D3"/>
    <mergeCell ref="B4:D4"/>
    <mergeCell ref="B30:F31"/>
  </mergeCells>
  <printOptions/>
  <pageMargins left="0.7" right="0.7" top="0.75" bottom="0.75" header="0.3" footer="0.3"/>
  <pageSetup fitToHeight="1" fitToWidth="1" horizontalDpi="600" verticalDpi="600" orientation="landscape" scale="93" r:id="rId2"/>
  <colBreaks count="1" manualBreakCount="1">
    <brk id="6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8"/>
  <sheetViews>
    <sheetView zoomScaleSheetLayoutView="110" workbookViewId="0" topLeftCell="A1"/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0" t="s">
        <v>191</v>
      </c>
      <c r="B2" s="101" t="s">
        <v>51</v>
      </c>
    </row>
    <row r="4" spans="1:2" ht="15" customHeight="1">
      <c r="A4" s="115" t="s">
        <v>23</v>
      </c>
      <c r="B4" s="105" t="s">
        <v>79</v>
      </c>
    </row>
    <row r="5" spans="1:2" ht="15" customHeight="1">
      <c r="A5" s="115" t="s">
        <v>25</v>
      </c>
      <c r="B5" s="105" t="s">
        <v>52</v>
      </c>
    </row>
    <row r="6" ht="15" customHeight="1">
      <c r="B6" s="105" t="s">
        <v>176</v>
      </c>
    </row>
    <row r="7" ht="15" customHeight="1">
      <c r="B7" s="105" t="s">
        <v>74</v>
      </c>
    </row>
    <row r="8" ht="15" customHeight="1">
      <c r="B8" s="105" t="s">
        <v>75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IMPLAN-0002</cp:lastModifiedBy>
  <cp:lastPrinted>2022-10-17T20:28:27Z</cp:lastPrinted>
  <dcterms:created xsi:type="dcterms:W3CDTF">2012-12-11T20:36:24Z</dcterms:created>
  <dcterms:modified xsi:type="dcterms:W3CDTF">2022-10-17T20:31:10Z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