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1\Documents\FACTURAS ELECTRONICAS\CUENTA PUBLICA\CUENTA PUBLICA 2018\CUENTA PUBLICA 2018\ANUAL 2018\Digitales\"/>
    </mc:Choice>
  </mc:AlternateContent>
  <xr:revisionPtr revIDLastSave="0" documentId="13_ncr:1_{274890B6-8BE3-4C86-9539-9B02C9250A1E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70" i="1" l="1"/>
  <c r="M170" i="1"/>
  <c r="L170" i="1"/>
  <c r="K170" i="1"/>
  <c r="N169" i="1"/>
  <c r="M169" i="1"/>
  <c r="L169" i="1"/>
  <c r="K169" i="1"/>
  <c r="N168" i="1"/>
  <c r="M168" i="1"/>
  <c r="L168" i="1"/>
  <c r="K168" i="1"/>
  <c r="N167" i="1"/>
  <c r="M167" i="1"/>
  <c r="L167" i="1"/>
  <c r="K167" i="1"/>
  <c r="N166" i="1"/>
  <c r="M166" i="1"/>
  <c r="L166" i="1"/>
  <c r="K166" i="1"/>
  <c r="N165" i="1"/>
  <c r="M165" i="1"/>
  <c r="L165" i="1"/>
  <c r="K165" i="1"/>
  <c r="N164" i="1"/>
  <c r="M164" i="1"/>
  <c r="L164" i="1"/>
  <c r="K164" i="1"/>
  <c r="N163" i="1"/>
  <c r="M163" i="1"/>
  <c r="L163" i="1"/>
  <c r="K163" i="1"/>
  <c r="N162" i="1"/>
  <c r="M162" i="1"/>
  <c r="L162" i="1"/>
  <c r="K162" i="1"/>
  <c r="N161" i="1"/>
  <c r="M161" i="1"/>
  <c r="L161" i="1"/>
  <c r="K161" i="1"/>
  <c r="N160" i="1"/>
  <c r="M160" i="1"/>
  <c r="L160" i="1"/>
  <c r="K160" i="1"/>
  <c r="N159" i="1"/>
  <c r="M159" i="1"/>
  <c r="L159" i="1"/>
  <c r="K159" i="1"/>
  <c r="N158" i="1"/>
  <c r="M158" i="1"/>
  <c r="L158" i="1"/>
  <c r="K158" i="1"/>
  <c r="N157" i="1"/>
  <c r="M157" i="1"/>
  <c r="L157" i="1"/>
  <c r="K157" i="1"/>
  <c r="N156" i="1"/>
  <c r="M156" i="1"/>
  <c r="L156" i="1"/>
  <c r="K156" i="1"/>
  <c r="N155" i="1"/>
  <c r="M155" i="1"/>
  <c r="L155" i="1"/>
  <c r="K155" i="1"/>
  <c r="N154" i="1"/>
  <c r="M154" i="1"/>
  <c r="L154" i="1"/>
  <c r="K154" i="1"/>
  <c r="N153" i="1"/>
  <c r="M153" i="1"/>
  <c r="L153" i="1"/>
  <c r="K153" i="1"/>
  <c r="N152" i="1"/>
  <c r="M152" i="1"/>
  <c r="L152" i="1"/>
  <c r="K152" i="1"/>
  <c r="N151" i="1"/>
  <c r="M151" i="1"/>
  <c r="L151" i="1"/>
  <c r="K151" i="1"/>
  <c r="N150" i="1"/>
  <c r="M150" i="1"/>
  <c r="L150" i="1"/>
  <c r="K150" i="1"/>
  <c r="N149" i="1"/>
  <c r="M149" i="1"/>
  <c r="L149" i="1"/>
  <c r="K149" i="1"/>
  <c r="N148" i="1"/>
  <c r="M148" i="1"/>
  <c r="L148" i="1"/>
  <c r="K148" i="1"/>
  <c r="N147" i="1"/>
  <c r="M147" i="1"/>
  <c r="L147" i="1"/>
  <c r="K147" i="1"/>
  <c r="N146" i="1"/>
  <c r="M146" i="1"/>
  <c r="L146" i="1"/>
  <c r="K146" i="1"/>
  <c r="N145" i="1"/>
  <c r="M145" i="1"/>
  <c r="L145" i="1"/>
  <c r="K145" i="1"/>
  <c r="N144" i="1"/>
  <c r="M144" i="1"/>
  <c r="L144" i="1"/>
  <c r="K144" i="1"/>
  <c r="N143" i="1"/>
  <c r="M143" i="1"/>
  <c r="L143" i="1"/>
  <c r="K143" i="1"/>
  <c r="N142" i="1"/>
  <c r="M142" i="1"/>
  <c r="L142" i="1"/>
  <c r="K142" i="1"/>
  <c r="N141" i="1"/>
  <c r="M141" i="1"/>
  <c r="L141" i="1"/>
  <c r="K141" i="1"/>
  <c r="N140" i="1"/>
  <c r="M140" i="1"/>
  <c r="L140" i="1"/>
  <c r="K140" i="1"/>
  <c r="N139" i="1"/>
  <c r="M139" i="1"/>
  <c r="L139" i="1"/>
  <c r="K139" i="1"/>
  <c r="N138" i="1"/>
  <c r="M138" i="1"/>
  <c r="L138" i="1"/>
  <c r="K138" i="1"/>
  <c r="N137" i="1"/>
  <c r="M137" i="1"/>
  <c r="L137" i="1"/>
  <c r="K137" i="1"/>
  <c r="N136" i="1"/>
  <c r="M136" i="1"/>
  <c r="L136" i="1"/>
  <c r="K136" i="1"/>
  <c r="N135" i="1"/>
  <c r="M135" i="1"/>
  <c r="L135" i="1"/>
  <c r="K135" i="1"/>
  <c r="N134" i="1"/>
  <c r="M134" i="1"/>
  <c r="L134" i="1"/>
  <c r="K134" i="1"/>
  <c r="N133" i="1"/>
  <c r="M133" i="1"/>
  <c r="L133" i="1"/>
  <c r="K133" i="1"/>
  <c r="N132" i="1"/>
  <c r="M132" i="1"/>
  <c r="L132" i="1"/>
  <c r="K132" i="1"/>
  <c r="N131" i="1"/>
  <c r="M131" i="1"/>
  <c r="L131" i="1"/>
  <c r="K131" i="1"/>
  <c r="N130" i="1"/>
  <c r="M130" i="1"/>
  <c r="L130" i="1"/>
  <c r="K130" i="1"/>
  <c r="N129" i="1"/>
  <c r="M129" i="1"/>
  <c r="L129" i="1"/>
  <c r="K129" i="1"/>
  <c r="N128" i="1"/>
  <c r="M128" i="1"/>
  <c r="L128" i="1"/>
  <c r="K128" i="1"/>
  <c r="N127" i="1"/>
  <c r="M127" i="1"/>
  <c r="L127" i="1"/>
  <c r="K127" i="1"/>
  <c r="N126" i="1"/>
  <c r="M126" i="1"/>
  <c r="L126" i="1"/>
  <c r="K126" i="1"/>
  <c r="N125" i="1"/>
  <c r="M125" i="1"/>
  <c r="L125" i="1"/>
  <c r="K125" i="1"/>
  <c r="N124" i="1"/>
  <c r="M124" i="1"/>
  <c r="L124" i="1"/>
  <c r="K124" i="1"/>
  <c r="N123" i="1"/>
  <c r="M123" i="1"/>
  <c r="L123" i="1"/>
  <c r="K123" i="1"/>
  <c r="N122" i="1"/>
  <c r="M122" i="1"/>
  <c r="L122" i="1"/>
  <c r="K122" i="1"/>
  <c r="N121" i="1"/>
  <c r="M121" i="1"/>
  <c r="L121" i="1"/>
  <c r="K121" i="1"/>
  <c r="N120" i="1"/>
  <c r="M120" i="1"/>
  <c r="L120" i="1"/>
  <c r="K120" i="1"/>
  <c r="N119" i="1"/>
  <c r="M119" i="1"/>
  <c r="L119" i="1"/>
  <c r="K119" i="1"/>
  <c r="N118" i="1"/>
  <c r="M118" i="1"/>
  <c r="L118" i="1"/>
  <c r="K118" i="1"/>
  <c r="N117" i="1"/>
  <c r="M117" i="1"/>
  <c r="L117" i="1"/>
  <c r="K117" i="1"/>
  <c r="N116" i="1"/>
  <c r="M116" i="1"/>
  <c r="L116" i="1"/>
  <c r="K116" i="1"/>
  <c r="N115" i="1"/>
  <c r="M115" i="1"/>
  <c r="L115" i="1"/>
  <c r="K115" i="1"/>
  <c r="N114" i="1"/>
  <c r="M114" i="1"/>
  <c r="L114" i="1"/>
  <c r="K114" i="1"/>
  <c r="N113" i="1"/>
  <c r="M113" i="1"/>
  <c r="L113" i="1"/>
  <c r="K113" i="1"/>
  <c r="N112" i="1"/>
  <c r="M112" i="1"/>
  <c r="L112" i="1"/>
  <c r="K112" i="1"/>
  <c r="N111" i="1"/>
  <c r="M111" i="1"/>
  <c r="L111" i="1"/>
  <c r="K111" i="1"/>
  <c r="N110" i="1"/>
  <c r="M110" i="1"/>
  <c r="L110" i="1"/>
  <c r="K110" i="1"/>
  <c r="N109" i="1"/>
  <c r="M109" i="1"/>
  <c r="L109" i="1"/>
  <c r="K109" i="1"/>
  <c r="N108" i="1"/>
  <c r="M108" i="1"/>
  <c r="L108" i="1"/>
  <c r="K108" i="1"/>
  <c r="N107" i="1"/>
  <c r="M107" i="1"/>
  <c r="L107" i="1"/>
  <c r="K107" i="1"/>
  <c r="N106" i="1"/>
  <c r="M106" i="1"/>
  <c r="L106" i="1"/>
  <c r="K106" i="1"/>
  <c r="N105" i="1"/>
  <c r="M105" i="1"/>
  <c r="L105" i="1"/>
  <c r="K105" i="1"/>
  <c r="N104" i="1"/>
  <c r="M104" i="1"/>
  <c r="L104" i="1"/>
  <c r="K104" i="1"/>
  <c r="N103" i="1"/>
  <c r="M103" i="1"/>
  <c r="L103" i="1"/>
  <c r="K103" i="1"/>
  <c r="N102" i="1"/>
  <c r="M102" i="1"/>
  <c r="L102" i="1"/>
  <c r="K102" i="1"/>
  <c r="N101" i="1"/>
  <c r="M101" i="1"/>
  <c r="L101" i="1"/>
  <c r="K101" i="1"/>
  <c r="N100" i="1"/>
  <c r="M100" i="1"/>
  <c r="L100" i="1"/>
  <c r="K100" i="1"/>
  <c r="N99" i="1"/>
  <c r="M99" i="1"/>
  <c r="L99" i="1"/>
  <c r="K99" i="1"/>
  <c r="N98" i="1"/>
  <c r="M98" i="1"/>
  <c r="L98" i="1"/>
  <c r="K98" i="1"/>
  <c r="N97" i="1"/>
  <c r="M97" i="1"/>
  <c r="L97" i="1"/>
  <c r="K97" i="1"/>
  <c r="N96" i="1"/>
  <c r="M96" i="1"/>
  <c r="L96" i="1"/>
  <c r="K96" i="1"/>
  <c r="N95" i="1"/>
  <c r="M95" i="1"/>
  <c r="L95" i="1"/>
  <c r="K95" i="1"/>
  <c r="N94" i="1"/>
  <c r="M94" i="1"/>
  <c r="L94" i="1"/>
  <c r="K94" i="1"/>
  <c r="N93" i="1"/>
  <c r="M93" i="1"/>
  <c r="L93" i="1"/>
  <c r="K93" i="1"/>
  <c r="N92" i="1"/>
  <c r="M92" i="1"/>
  <c r="L92" i="1"/>
  <c r="K92" i="1"/>
  <c r="N91" i="1"/>
  <c r="M91" i="1"/>
  <c r="L91" i="1"/>
  <c r="K91" i="1"/>
  <c r="N90" i="1"/>
  <c r="M90" i="1"/>
  <c r="L90" i="1"/>
  <c r="K90" i="1"/>
  <c r="N89" i="1"/>
  <c r="M89" i="1"/>
  <c r="L89" i="1"/>
  <c r="K89" i="1"/>
  <c r="N88" i="1"/>
  <c r="M88" i="1"/>
  <c r="L88" i="1"/>
  <c r="K88" i="1"/>
  <c r="N87" i="1"/>
  <c r="M87" i="1"/>
  <c r="L87" i="1"/>
  <c r="K87" i="1"/>
  <c r="N86" i="1"/>
  <c r="M86" i="1"/>
  <c r="L86" i="1"/>
  <c r="K86" i="1"/>
  <c r="N85" i="1"/>
  <c r="M85" i="1"/>
  <c r="L85" i="1"/>
  <c r="K85" i="1"/>
  <c r="N84" i="1"/>
  <c r="M84" i="1"/>
  <c r="L84" i="1"/>
  <c r="K84" i="1"/>
  <c r="N83" i="1"/>
  <c r="M83" i="1"/>
  <c r="L83" i="1"/>
  <c r="K83" i="1"/>
  <c r="N82" i="1"/>
  <c r="M82" i="1"/>
  <c r="L82" i="1"/>
  <c r="K82" i="1"/>
  <c r="N81" i="1"/>
  <c r="M81" i="1"/>
  <c r="L81" i="1"/>
  <c r="K81" i="1"/>
  <c r="N80" i="1"/>
  <c r="M80" i="1"/>
  <c r="L80" i="1"/>
  <c r="K80" i="1"/>
  <c r="N79" i="1"/>
  <c r="M79" i="1"/>
  <c r="L79" i="1"/>
  <c r="K79" i="1"/>
  <c r="N78" i="1"/>
  <c r="M78" i="1"/>
  <c r="L78" i="1"/>
  <c r="K78" i="1"/>
  <c r="N77" i="1"/>
  <c r="M77" i="1"/>
  <c r="L77" i="1"/>
  <c r="K77" i="1"/>
  <c r="N76" i="1"/>
  <c r="M76" i="1"/>
  <c r="L76" i="1"/>
  <c r="K76" i="1"/>
  <c r="N75" i="1"/>
  <c r="M75" i="1"/>
  <c r="L75" i="1"/>
  <c r="K75" i="1"/>
  <c r="N74" i="1"/>
  <c r="M74" i="1"/>
  <c r="L74" i="1"/>
  <c r="K74" i="1"/>
  <c r="N73" i="1"/>
  <c r="M73" i="1"/>
  <c r="L73" i="1"/>
  <c r="K73" i="1"/>
  <c r="N72" i="1"/>
  <c r="M72" i="1"/>
  <c r="L72" i="1"/>
  <c r="K72" i="1"/>
  <c r="F72" i="1"/>
  <c r="N71" i="1"/>
  <c r="M71" i="1"/>
  <c r="L71" i="1"/>
  <c r="K71" i="1"/>
  <c r="N70" i="1"/>
  <c r="M70" i="1"/>
  <c r="L70" i="1"/>
  <c r="K70" i="1"/>
  <c r="N69" i="1"/>
  <c r="M69" i="1"/>
  <c r="L69" i="1"/>
  <c r="K69" i="1"/>
  <c r="N68" i="1"/>
  <c r="M68" i="1"/>
  <c r="L68" i="1"/>
  <c r="K68" i="1"/>
  <c r="N67" i="1"/>
  <c r="M67" i="1"/>
  <c r="L67" i="1"/>
  <c r="K67" i="1"/>
  <c r="N66" i="1"/>
  <c r="M66" i="1"/>
  <c r="L66" i="1"/>
  <c r="K66" i="1"/>
  <c r="N65" i="1"/>
  <c r="M65" i="1"/>
  <c r="L65" i="1"/>
  <c r="K65" i="1"/>
  <c r="N64" i="1"/>
  <c r="M64" i="1"/>
  <c r="L64" i="1"/>
  <c r="K64" i="1"/>
  <c r="N63" i="1"/>
  <c r="M63" i="1"/>
  <c r="L63" i="1"/>
  <c r="K63" i="1"/>
  <c r="N62" i="1"/>
  <c r="M62" i="1"/>
  <c r="L62" i="1"/>
  <c r="K62" i="1"/>
  <c r="N61" i="1"/>
  <c r="M61" i="1"/>
  <c r="L61" i="1"/>
  <c r="K61" i="1"/>
  <c r="N60" i="1"/>
  <c r="M60" i="1"/>
  <c r="L60" i="1"/>
  <c r="K60" i="1"/>
  <c r="N59" i="1"/>
  <c r="M59" i="1"/>
  <c r="L59" i="1"/>
  <c r="K59" i="1"/>
  <c r="N58" i="1"/>
  <c r="M58" i="1"/>
  <c r="L58" i="1"/>
  <c r="K58" i="1"/>
  <c r="N57" i="1"/>
  <c r="M57" i="1"/>
  <c r="L57" i="1"/>
  <c r="K57" i="1"/>
  <c r="N56" i="1"/>
  <c r="M56" i="1"/>
  <c r="L56" i="1"/>
  <c r="K56" i="1"/>
  <c r="N55" i="1"/>
  <c r="M55" i="1"/>
  <c r="L55" i="1"/>
  <c r="K55" i="1"/>
  <c r="N54" i="1"/>
  <c r="M54" i="1"/>
  <c r="L54" i="1"/>
  <c r="K54" i="1"/>
  <c r="N53" i="1"/>
  <c r="M53" i="1"/>
  <c r="L53" i="1"/>
  <c r="K53" i="1"/>
  <c r="N52" i="1"/>
  <c r="M52" i="1"/>
  <c r="L52" i="1"/>
  <c r="K52" i="1"/>
  <c r="N51" i="1"/>
  <c r="M51" i="1"/>
  <c r="L51" i="1"/>
  <c r="K51" i="1"/>
  <c r="N50" i="1"/>
  <c r="M50" i="1"/>
  <c r="L50" i="1"/>
  <c r="K50" i="1"/>
  <c r="N49" i="1"/>
  <c r="M49" i="1"/>
  <c r="L49" i="1"/>
  <c r="K49" i="1"/>
  <c r="N48" i="1"/>
  <c r="M48" i="1"/>
  <c r="L48" i="1"/>
  <c r="K48" i="1"/>
  <c r="N47" i="1"/>
  <c r="M47" i="1"/>
  <c r="L47" i="1"/>
  <c r="K47" i="1"/>
  <c r="N46" i="1"/>
  <c r="M46" i="1"/>
  <c r="L46" i="1"/>
  <c r="K46" i="1"/>
  <c r="N45" i="1"/>
  <c r="M45" i="1"/>
  <c r="L45" i="1"/>
  <c r="K45" i="1"/>
  <c r="N44" i="1"/>
  <c r="M44" i="1"/>
  <c r="L44" i="1"/>
  <c r="K44" i="1"/>
  <c r="N43" i="1"/>
  <c r="M43" i="1"/>
  <c r="L43" i="1"/>
  <c r="K43" i="1"/>
  <c r="N42" i="1"/>
  <c r="M42" i="1"/>
  <c r="L42" i="1"/>
  <c r="K42" i="1"/>
  <c r="N41" i="1"/>
  <c r="M41" i="1"/>
  <c r="L41" i="1"/>
  <c r="K41" i="1"/>
  <c r="N40" i="1"/>
  <c r="M40" i="1"/>
  <c r="L40" i="1"/>
  <c r="K40" i="1"/>
  <c r="N39" i="1"/>
  <c r="M39" i="1"/>
  <c r="K39" i="1"/>
  <c r="F39" i="1"/>
  <c r="L39" i="1" s="1"/>
  <c r="N38" i="1"/>
  <c r="M38" i="1"/>
  <c r="L38" i="1"/>
  <c r="K38" i="1"/>
  <c r="N37" i="1"/>
  <c r="M37" i="1"/>
  <c r="L37" i="1"/>
  <c r="K37" i="1"/>
  <c r="N36" i="1"/>
  <c r="M36" i="1"/>
  <c r="L36" i="1"/>
  <c r="K36" i="1"/>
  <c r="N35" i="1"/>
  <c r="M35" i="1"/>
  <c r="L35" i="1"/>
  <c r="K35" i="1"/>
  <c r="N34" i="1"/>
  <c r="M34" i="1"/>
  <c r="L34" i="1"/>
  <c r="K34" i="1"/>
  <c r="N33" i="1"/>
  <c r="M33" i="1"/>
  <c r="L33" i="1"/>
  <c r="K33" i="1"/>
  <c r="N32" i="1"/>
  <c r="M32" i="1"/>
  <c r="L32" i="1"/>
  <c r="K32" i="1"/>
  <c r="N31" i="1"/>
  <c r="M31" i="1"/>
  <c r="L31" i="1"/>
  <c r="K31" i="1"/>
  <c r="N30" i="1"/>
  <c r="M30" i="1"/>
  <c r="L30" i="1"/>
  <c r="K30" i="1"/>
  <c r="N29" i="1"/>
  <c r="M29" i="1"/>
  <c r="L29" i="1"/>
  <c r="K29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K20" i="1"/>
  <c r="F20" i="1"/>
  <c r="L20" i="1" s="1"/>
  <c r="E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F12" i="1"/>
  <c r="N11" i="1"/>
  <c r="M11" i="1"/>
  <c r="K11" i="1"/>
  <c r="F11" i="1"/>
  <c r="L11" i="1" s="1"/>
  <c r="N10" i="1"/>
  <c r="M10" i="1"/>
  <c r="K10" i="1"/>
  <c r="F10" i="1"/>
  <c r="L10" i="1" s="1"/>
  <c r="N9" i="1"/>
  <c r="M9" i="1"/>
  <c r="L9" i="1"/>
  <c r="K9" i="1"/>
  <c r="N8" i="1"/>
  <c r="M8" i="1"/>
  <c r="L8" i="1"/>
  <c r="K8" i="1"/>
  <c r="N7" i="1"/>
  <c r="M7" i="1"/>
  <c r="L7" i="1"/>
  <c r="K7" i="1"/>
  <c r="N6" i="1"/>
  <c r="M6" i="1"/>
  <c r="L6" i="1"/>
  <c r="K6" i="1"/>
  <c r="N5" i="1"/>
  <c r="M5" i="1"/>
  <c r="L5" i="1"/>
  <c r="K5" i="1"/>
  <c r="N4" i="1"/>
  <c r="M4" i="1"/>
  <c r="L4" i="1"/>
  <c r="K4" i="1"/>
</calcChain>
</file>

<file path=xl/sharedStrings.xml><?xml version="1.0" encoding="utf-8"?>
<sst xmlns="http://schemas.openxmlformats.org/spreadsheetml/2006/main" count="543" uniqueCount="351">
  <si>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</si>
  <si>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</si>
  <si>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</si>
  <si>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</si>
  <si>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</si>
  <si>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</si>
  <si>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</si>
  <si>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</si>
  <si>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</si>
  <si>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</si>
  <si>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</si>
  <si>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</si>
  <si>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</si>
  <si>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</si>
  <si>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</si>
  <si>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</si>
  <si>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</si>
  <si>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</si>
  <si>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</si>
  <si>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</si>
  <si>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</si>
  <si>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</si>
  <si>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</si>
  <si>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</si>
  <si>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</si>
  <si>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</si>
  <si>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</si>
  <si>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</si>
  <si>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</si>
  <si>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</si>
  <si>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</si>
  <si>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</si>
  <si>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</si>
  <si>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</si>
  <si>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</si>
  <si>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</si>
  <si>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</si>
  <si>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</si>
  <si>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</si>
  <si>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</si>
  <si>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Sistema Municipal de Agua Potable y Alcantarillado de Guanajuato
Programas y Proyectos de Inversión
DEL 01 DE ENERO AL 31 DE DICIEMBRE DE 2018</t>
  </si>
  <si>
    <t>ACT01</t>
  </si>
  <si>
    <t xml:space="preserve">2 LAPTOP </t>
  </si>
  <si>
    <t>ACT02</t>
  </si>
  <si>
    <t>HORNO DE MICROONDAS MABE HMM114BS 1.4 p</t>
  </si>
  <si>
    <t>ACT03</t>
  </si>
  <si>
    <t xml:space="preserve">AIRE ACONDICIONADO </t>
  </si>
  <si>
    <t>ACT04</t>
  </si>
  <si>
    <t>IMPRESORA MULTIFUNCIONAL LASER A COLOR MARCA HP PRO MFP M277 DW</t>
  </si>
  <si>
    <t>ACT05</t>
  </si>
  <si>
    <t>VIDEOPROYECTOR EPSON POWERLITE XGA 3LC. MOD. V11H692020</t>
  </si>
  <si>
    <t>ACT06</t>
  </si>
  <si>
    <t>LAPTOP HP ENVY, CORE I5 O SUPERIOR, 16GB EN RAM, DD DE 1TB O 256 DD SOLIDO.</t>
  </si>
  <si>
    <t>ACT07</t>
  </si>
  <si>
    <t>COMPUTADORA IMAC PRO DE ESCRITORIO DE 21.5" PANTALLA RETINA 4K, DD 1TB, 16GB RAM, INTEL CORE I5</t>
  </si>
  <si>
    <t>ACT08</t>
  </si>
  <si>
    <t>MULTIFUNCIONAL HP LASERJET PRO M477FDW LASER A COLOR</t>
  </si>
  <si>
    <t>ACT09</t>
  </si>
  <si>
    <t>ADQUISICIÓN DE LICENCIAS DE MUSICALIZACIÓN Y PRODUCCIÓN AUDIOVISUAL</t>
  </si>
  <si>
    <t>ACT10</t>
  </si>
  <si>
    <t>CAMARA FOTOGRAFICA</t>
  </si>
  <si>
    <t>ACT11</t>
  </si>
  <si>
    <t>EXTINTOR DE CO2, 4.5 KG.</t>
  </si>
  <si>
    <t>ACT12</t>
  </si>
  <si>
    <t>SILLA EJECUTIVA (5)</t>
  </si>
  <si>
    <t>ACT13</t>
  </si>
  <si>
    <t>1 ESCRITORIO EJECUTIVO EN "L" CON ARCHIVERO</t>
  </si>
  <si>
    <t>ACT14</t>
  </si>
  <si>
    <t>1 GABINETE PARA COLOCAR EQUIPO CONTRA INCENDIO</t>
  </si>
  <si>
    <t>ACT15</t>
  </si>
  <si>
    <t>MESAS DE TRABAJO PARA MANTENIMIENTO</t>
  </si>
  <si>
    <t>ACT16</t>
  </si>
  <si>
    <t>ESTANTERIA PARA ARCHIVO MUERTO</t>
  </si>
  <si>
    <t>ACT17</t>
  </si>
  <si>
    <t>COMPUTADORA DE ESCRITORIO (3)</t>
  </si>
  <si>
    <t>ACT18</t>
  </si>
  <si>
    <t>IMPRESORA LÁSER MONOCROMÁTICA DE ALTO RENDIMIENTO</t>
  </si>
  <si>
    <t>ACT19</t>
  </si>
  <si>
    <t xml:space="preserve">EQUIPO DE COMPUTO PC,WORK STATION </t>
  </si>
  <si>
    <t>ACT20</t>
  </si>
  <si>
    <t xml:space="preserve">STORAGE (ALMACENAMIENTO) </t>
  </si>
  <si>
    <t>ACT21</t>
  </si>
  <si>
    <t>NO BREAK</t>
  </si>
  <si>
    <t>ACT22</t>
  </si>
  <si>
    <t>SERVIDOR SAIP</t>
  </si>
  <si>
    <t>ACT23</t>
  </si>
  <si>
    <t>CAMARAS FOTOGRAFICAS</t>
  </si>
  <si>
    <t>ACT24</t>
  </si>
  <si>
    <t xml:space="preserve">BOTIQUÍN MOVIL </t>
  </si>
  <si>
    <t>ACT25</t>
  </si>
  <si>
    <t>UNA KARCHER HIDROLAVADORA Y DESBROZADORA</t>
  </si>
  <si>
    <t>ACT26</t>
  </si>
  <si>
    <t>4 EQUIPOS DE COMPUTO PARA CAJERAS</t>
  </si>
  <si>
    <t>ACT27</t>
  </si>
  <si>
    <t>4 LECTORES DE CODIGO DE BARRAS PARA CAJERAS</t>
  </si>
  <si>
    <t>ACT28</t>
  </si>
  <si>
    <t>4 MINI-PRINTERS PARA CAJERAS</t>
  </si>
  <si>
    <t>ACT29</t>
  </si>
  <si>
    <t>HP LAPTOP 15.6 "  CORE I5-7200U/8GB/1TB, DESCRIPCION HP PAVILION X360 15-INCH 15-K101 CORE I5 1TB 8GB.</t>
  </si>
  <si>
    <t>ACT30</t>
  </si>
  <si>
    <t xml:space="preserve">VIEDEOPROYECTOR VIEWSONIC PJD555WWXGA 3300 LUMENES  WXGA HMDI 10000 HORAS TIRO NORMAL. </t>
  </si>
  <si>
    <t>ACT31</t>
  </si>
  <si>
    <t>CUATRO EQUIPOS DE COMPUTOIDEACENTRE 310 20" ALL-IN-ONE-WHITE; PROCESADOR INTEL CELERON J3355 PROCESSOR (2.00GHZ 2000MHZ 2MB);DISCO DURO , 1TB 5400 RPM; MEMORIA, 4.0GB DDR3 SDRAM 1600MHZ</t>
  </si>
  <si>
    <t>ACT32</t>
  </si>
  <si>
    <t>KIT DE TURNERO DIGITAL:  INDICADORES DE TURNO Y TURNO-CAJA EN TECNOLOGÍA DE LEDS COLOR ROJO; RESPALDO DE MEMORIA;ALIMENTACIÓN ELÉCTRICA: 120 VAC 50-60 HZ; TICKETS PARA ASIGNACIÓN DE TURNO: OPCIÓN DE EXPENDEDOR MANUAL DE BOLETOS O A TRAVÉS DE MINIPRINTER SERIAL TÉRMICA;ASIGNACIÓN DE TURNOS A TRAVÉS DE BOTONERA INALÁMBRICA, DISTANCIA MÁXIMA DE 50 METROS;ETC.</t>
  </si>
  <si>
    <t>ACT33</t>
  </si>
  <si>
    <t xml:space="preserve">3 COMPUTADORAS DE ESCRITORIO LENOVO MODELO M93Z ALL IN ONE COMO MONITOR INTEGRADO DE 23 PULGADAS, CONECTIVIDAD WIFI, NO INCLUYE(SISTEMA OPERATIVO, COREL 5, 8GB DE RAM, DISCO DURO DE 1 TERABYTE). </t>
  </si>
  <si>
    <t>ACT34</t>
  </si>
  <si>
    <t>2 IMPRESORAS LASERJET HP ENTERPRISE M605DN, 58 PPMNEGRO, RED, DUPLEX</t>
  </si>
  <si>
    <t>ACT35</t>
  </si>
  <si>
    <t>CAMARA DIGITAL SONY CIBER-SHOT W830,20.1MP, ZOOM ÓPTICO 8X, NEGRO DSC-W830/B</t>
  </si>
  <si>
    <t>ACT36</t>
  </si>
  <si>
    <t>CAMIONETA PICK UP DOBLE CABINA CON CAMPER</t>
  </si>
  <si>
    <t>ACT37</t>
  </si>
  <si>
    <t>FUENTE DE PODER, LA FUENTE DE PODER GT18B02 SERIE 060217021 ES DE LA NUEVA GENERACIÓN DE UNIDADES DE PODR DE STANLEY , QUE BRINDAN PODER HIDRÁULICO A SU EQUIPO DE FORMA CONFIABLE CUANDO SE REQUIERA. ESTA FUENTE DE PODER ES LIGERA, COMPACTA Y TIENE UN MARCO DE ACERO INOXIDABLE Y CON UNA MANIJA DE LEVANTAMIENTO QUE FACILITA LA TRANSPORTACIÓN Y ALMACENAMIENTO DE LA FUENTE DE PODER, LA FUENTE DE PODER PROVEE A LOS EQUIPOS DE CONTRUCCIÓN LA POTENCIA NECESARIA PARA OPERADOS , NO NECESISTA DE EQUIPOS DE GRAN TAMAÑO COMO UNOS COMPRESORES DE AIRE PARA DAR EL MISMO SERVICIO QUE UNA FUENTE DE PODER STANLEY LE PUEDE DAR Y CON UN ESPACIO OCUPADO MUCHO MENOR. INCLUYE. MARTILLO HIDRÁULICO MARCA STANLEY BR87130 SERIE 120216053 ES RESISTENTE PARA TRABAJOS MEDIANOS DENTRO DE UN RANGO DE 70 LBS A 90 LBS. ESTE TALADRO ES MUY EFECTIVO PARA LA CONSTRUCCIÓN LIGERA, MANTENIMIENTO DE CALLES, REPARACIÓNES DE CAÑERIAS Y GASODUCTOS ENTRE OTROS. EL ROMPEDOR HIDRÁULICO CUENTA CON UN CIRCUITO CERRADO SIN ESCAPE, PARA HACERLO MÁS SILENCIOSO QUE LOS QUE SON ACCIONADOS CON AIRE Y UN JUEGO DE MANGUERAS HIDRÁULICAS DE 1/X2" X 10ML CON CONECTORES RÁPITOS (2 PIEZAS)</t>
  </si>
  <si>
    <t>ACT38</t>
  </si>
  <si>
    <t xml:space="preserve">PULCETA HEXAGONAL PLANA CINCEL 1 1/4 X6 X18 </t>
  </si>
  <si>
    <t>ACT39</t>
  </si>
  <si>
    <t>3 RADIOS ANALÓGICO POTENTE Y ROBUSTO, 5WUVHF 136/174 MHZ 16 CANALES MODELO TK2402K, MARCA KEENWOOD</t>
  </si>
  <si>
    <t>ACT40</t>
  </si>
  <si>
    <t>SILLA SECRETARIAL PARA EL DEPARTAMENTO</t>
  </si>
  <si>
    <t>ACT41</t>
  </si>
  <si>
    <t xml:space="preserve">ESCRITORIO </t>
  </si>
  <si>
    <t>ACT42</t>
  </si>
  <si>
    <t>LIBRERO</t>
  </si>
  <si>
    <t>ACT43</t>
  </si>
  <si>
    <t>COMPUTADORA</t>
  </si>
  <si>
    <t>ACT44</t>
  </si>
  <si>
    <t>SILLA EJECUTIVA</t>
  </si>
  <si>
    <t>ACT45</t>
  </si>
  <si>
    <t>ACT46</t>
  </si>
  <si>
    <t>ARCHIVERO</t>
  </si>
  <si>
    <t>ACT47</t>
  </si>
  <si>
    <t>IMPRESORA TERMICA</t>
  </si>
  <si>
    <t>ACT48</t>
  </si>
  <si>
    <t>ACT49</t>
  </si>
  <si>
    <t>ACT50</t>
  </si>
  <si>
    <t>LECTOR 2D IMAGER BLUETOOTH</t>
  </si>
  <si>
    <t>ACT51</t>
  </si>
  <si>
    <t>ACT52</t>
  </si>
  <si>
    <t>CAJON PARA DINERO</t>
  </si>
  <si>
    <t>ACT53</t>
  </si>
  <si>
    <t>ACT54</t>
  </si>
  <si>
    <t>PC ALL IN ONE</t>
  </si>
  <si>
    <t>ACT55</t>
  </si>
  <si>
    <t>ACT56</t>
  </si>
  <si>
    <t>SISTEMA DE ALARMA CONTRA INCENDIOS</t>
  </si>
  <si>
    <t>ACT57</t>
  </si>
  <si>
    <t>3 SILLAS DE VISITA COMFORD TAPIZADA</t>
  </si>
  <si>
    <t>ACT58</t>
  </si>
  <si>
    <t>SILLA SECRETARIAL</t>
  </si>
  <si>
    <t>ACT59</t>
  </si>
  <si>
    <t>2 CÁMARAS FOTOGRÁFICA DIGITAL NIKON COOLPIX</t>
  </si>
  <si>
    <t>ACT60</t>
  </si>
  <si>
    <t>ESTANTE / LIBRERO</t>
  </si>
  <si>
    <t>ACT61</t>
  </si>
  <si>
    <t>ACT62</t>
  </si>
  <si>
    <t>ACT63</t>
  </si>
  <si>
    <t>ACT64</t>
  </si>
  <si>
    <t>ACT65</t>
  </si>
  <si>
    <t>ACT66</t>
  </si>
  <si>
    <t>ACT67</t>
  </si>
  <si>
    <t>DESKTOP HP Z240 INTEL CORE I7 RAM DE 16 GB DD 1 TB FORMA TORRE</t>
  </si>
  <si>
    <t>ACT68</t>
  </si>
  <si>
    <t>ACT69</t>
  </si>
  <si>
    <t>PLOTTER HP DESIGNJET SD PRO MFP MODELO: L3S81B#B1K</t>
  </si>
  <si>
    <t>ACT70</t>
  </si>
  <si>
    <t>ACT71</t>
  </si>
  <si>
    <t>JUEGO DE RADIOS DE ONDA CORTA CON BATERIA DE ALTA DURACIÓN.</t>
  </si>
  <si>
    <t>ACT72</t>
  </si>
  <si>
    <t>TRIPIE DE ALUMINIO PARA LA ESTACIÓN TOTAL (LEVANTAMIENTO TOPOGRÁFICO) 6 PUNTOS DE SEGURIDAD, PLATO ANCHO.</t>
  </si>
  <si>
    <t>ACT73</t>
  </si>
  <si>
    <t>PRISMA SENCILLO CON SOPORTE Y FUNDA TRANSPORTADORA (2 PZAS)</t>
  </si>
  <si>
    <t>ACT74</t>
  </si>
  <si>
    <t>SOTFWARE NEODATA 2017</t>
  </si>
  <si>
    <t>ACT75</t>
  </si>
  <si>
    <t>SOFTWARE AUTOCAD 2018</t>
  </si>
  <si>
    <t>ACT76</t>
  </si>
  <si>
    <t xml:space="preserve">EQUIPO DE COMPUTO ESCRITORIO, USO PROFESIONAL, DISCO DURO 1 TB, MEMORIA RAM 12 GB. INCLUYE MONITOR, TECLADO, MOUSE </t>
  </si>
  <si>
    <t>ACT77</t>
  </si>
  <si>
    <t>SILLAS</t>
  </si>
  <si>
    <t>ACT78</t>
  </si>
  <si>
    <t>ACT79</t>
  </si>
  <si>
    <t>COMPUTADORA PARA SCADA</t>
  </si>
  <si>
    <t>ACT80</t>
  </si>
  <si>
    <t>ACT81</t>
  </si>
  <si>
    <t>BOTIQUÍN MOVIL CON ACCESORIOS PARA BRIGADAS DE EMERGENCIA</t>
  </si>
  <si>
    <t>ACT82</t>
  </si>
  <si>
    <t>MICROSCOPIO BINOCULAR</t>
  </si>
  <si>
    <t>ACT83</t>
  </si>
  <si>
    <t>BOMBA SUMERGIBLE FLYGT MODELO 3127.180 PARA PURGA DE LODOS.</t>
  </si>
  <si>
    <t>ACT84</t>
  </si>
  <si>
    <t>BOMBA SUMERGIBLE FLYGT MODELO 3067.180 PARA RECIRCULACIÓN DE LODOS.</t>
  </si>
  <si>
    <t>ACT85</t>
  </si>
  <si>
    <t>MEDIDOR DE FLUJO ELECTROMAGNÉTICO EN 4", PARA LINEA DE PURGA DE LODOS.</t>
  </si>
  <si>
    <t>ACT86</t>
  </si>
  <si>
    <t>MEDIDOR DE FLUJO ELECTROMAGNÉTICO EN 4" PARA LÍNEA DE RECIRCULACIÓN DE LODOS.</t>
  </si>
  <si>
    <t>ACT87</t>
  </si>
  <si>
    <t>ACT88</t>
  </si>
  <si>
    <t>CÁMARAS DE VIDEO VIGILANCIA</t>
  </si>
  <si>
    <t>ACT89</t>
  </si>
  <si>
    <t>CÀMARA FOTOGRÁFICA</t>
  </si>
  <si>
    <t>ACT90</t>
  </si>
  <si>
    <t>ACT91</t>
  </si>
  <si>
    <t>PARRILLA CON AGITACIÓN O PLATO CALIENTE CON AGITACIÓN</t>
  </si>
  <si>
    <t>ACT92</t>
  </si>
  <si>
    <t>MULTIMETRO DIGITAL FLUKE A CAMBIO</t>
  </si>
  <si>
    <t>ACT93</t>
  </si>
  <si>
    <t>VERNIER</t>
  </si>
  <si>
    <t>ACT94</t>
  </si>
  <si>
    <t xml:space="preserve">BOMBA CENTRIFUGA MONOFASICA DE 0.5 HP PARA ENFRIAMIENTO </t>
  </si>
  <si>
    <t>ACT95</t>
  </si>
  <si>
    <t>BOMBA SUMERGIBLE  FLYGT DE RECIRCULACIÓN MODELO 3152.181</t>
  </si>
  <si>
    <t>ACT96</t>
  </si>
  <si>
    <t>LAPTOP HP X360  INTEL CORE I7, 12GB RAM 1 TB DISCO DURO.</t>
  </si>
  <si>
    <t>ACT97</t>
  </si>
  <si>
    <t>2 CÁMARA FOTOGRÁFICA: SONY CYBER-SHOT 20.1 MEGAPIXELES, ZOOM ÓPTICO 8X.</t>
  </si>
  <si>
    <t>ACT98</t>
  </si>
  <si>
    <t>PLACA VIBRATORIA MARCA WACKER MODELO VP 1340, TIPO DE MOTOR A GASOLINA DE CUATRO TIEMPOS.</t>
  </si>
  <si>
    <t>ACT99</t>
  </si>
  <si>
    <t>2 RADIO PORTATIL KENWOOD TK 3402-K</t>
  </si>
  <si>
    <t>ACT100</t>
  </si>
  <si>
    <t>DETECTOR MULTIGAS, MARCA MSA, CON SENSOR DE HOMBRE CAÍDO.</t>
  </si>
  <si>
    <t>ACT101</t>
  </si>
  <si>
    <t>BOROSCOPIO DIGITAL, MODELO BM, INSTRUMENTO DE MEDICIÓN</t>
  </si>
  <si>
    <t>ACT102</t>
  </si>
  <si>
    <t xml:space="preserve">NIVEL FIJO MARCA LEICA </t>
  </si>
  <si>
    <t>ACT103</t>
  </si>
  <si>
    <t>ESCRITORIO DELTA</t>
  </si>
  <si>
    <t>ACT104</t>
  </si>
  <si>
    <t>SILLON SECRETARIAL</t>
  </si>
  <si>
    <t>ACT105</t>
  </si>
  <si>
    <t>ANAQUELES (ESTANTERIA PARA USO PESADO)</t>
  </si>
  <si>
    <t>ACT106</t>
  </si>
  <si>
    <t>MONITOR HP, 25" HD 2 PZ</t>
  </si>
  <si>
    <t>ACT107</t>
  </si>
  <si>
    <t xml:space="preserve">TERMINAL PARA USO DE ARCGIS SERVER </t>
  </si>
  <si>
    <t>ACT108</t>
  </si>
  <si>
    <t>SIERRA INGLETADORA PARA CORTE DE TUBERIA METALICA  (2 PZ)</t>
  </si>
  <si>
    <t>ACT109</t>
  </si>
  <si>
    <t xml:space="preserve">TALADRO INALAMBRICO </t>
  </si>
  <si>
    <t>ACT110</t>
  </si>
  <si>
    <t>SIERRA CALADORA INALAMBRICA 2 PZ</t>
  </si>
  <si>
    <t>ACT111</t>
  </si>
  <si>
    <t>RADIO PORTATIL (4 PZ)</t>
  </si>
  <si>
    <t>ACT112</t>
  </si>
  <si>
    <t>LAMPARAS Y Y GENERADOR DE ENERGIA</t>
  </si>
  <si>
    <t>ACT113</t>
  </si>
  <si>
    <t>EMISOR DE PULSOS (RSP3)</t>
  </si>
  <si>
    <t>ACT114</t>
  </si>
  <si>
    <t>ARCGIS SERVER</t>
  </si>
  <si>
    <t>ACT115</t>
  </si>
  <si>
    <t>ACT116</t>
  </si>
  <si>
    <t>ACT117</t>
  </si>
  <si>
    <t>ACT118</t>
  </si>
  <si>
    <t>BOMBA DOSIFICADORA DE POLICLORURO DE ALUMINIO SERVICIO DOSIFICACION ACMRF -150 FLUJO 54.5 LST/HR PRESION 150PSI MODELO ENCORE 100 MARCA WALLACE END TIERMAN TIPO ARREGLO SIMPLE, POTENCIA 0.25 HP CABEZAL PVC DIAFRAGMA TAMAÑO 2" VOLTS 115/230 50 /60HZ</t>
  </si>
  <si>
    <t>ACT119</t>
  </si>
  <si>
    <t>ACTUADOR ELECTRICO SERIE 70 LODOS SECUNDARIOS 4" POTENCIA 0.5 HP ALIMENTACION 220 VAC IF 60HZ</t>
  </si>
  <si>
    <t>ACT120</t>
  </si>
  <si>
    <t>ACTUADOR ELECTRICO SERIE 70 ENTRADA DE FILTROS 8" POTENCIA 0.7 HP 220 VAC IF 60 HZ</t>
  </si>
  <si>
    <t>ACT121</t>
  </si>
  <si>
    <t>BOMBA SUMERGIBLE MODELO 3 SE 201 SERIE 093387 220 VOLTS 2 HP RPM 1750 14.4 AMP MAX FASES 1</t>
  </si>
  <si>
    <t>ACT122</t>
  </si>
  <si>
    <t xml:space="preserve">BOMBA CENTRIFUGA HORIZONTAL PARA EL LIQUIDO DE AGUA POTABLE Y SERVICIO DE AYUDA A LA CLORACION GASTO 1 LPS CARGA DINAMICA 57 MCA TEMPERATURA DE BOMBEO 20 °C MARCA ITT GOULDS PUMPS TAMAÑO 1X1 " TIPO DE IMPULSOR CERRADO CABEZAL DE ACERO INOXIDABLE 316, IMPULSOR ACERO INOXIDABLE 316, FLECHA DE ACERO INOXIDABLE 316, BRIDAS RANGO/ CARAS 150 PSI ANSI CADE SUCCION HORIZONTAL DESCARGA VERTICAL </t>
  </si>
  <si>
    <t>ACT123</t>
  </si>
  <si>
    <t>EQUIPO DE CLORACION</t>
  </si>
  <si>
    <t>ACT124</t>
  </si>
  <si>
    <t>ACT125</t>
  </si>
  <si>
    <t>2 SILLA SECRETARIAL</t>
  </si>
  <si>
    <t>ACT126</t>
  </si>
  <si>
    <t>2 GABINETES PARA COLOCAR EQUIPO CONTRA INCENDIO</t>
  </si>
  <si>
    <t>ACT127</t>
  </si>
  <si>
    <t>ACT128</t>
  </si>
  <si>
    <t>ACT129</t>
  </si>
  <si>
    <t>LANCHA DE FIBRA DE VIDRIO</t>
  </si>
  <si>
    <t>ACT130</t>
  </si>
  <si>
    <t>MOTOR DEL SOPLADOR, TIPO 1LA6326-Y4K30 220/440  VOLTS 24/62 AMP 1760 RPM A 40°C TEMP AMBIENTE DE SERVICIO CONTINUO AISLAMIENTO NEMA-F FACTOR DE SERVICIO 1.15</t>
  </si>
  <si>
    <t>ACT131</t>
  </si>
  <si>
    <t>SOPLADOR SUTORBILT RPM 2350 MOD GAFNIDPA CATALOGO 6MP</t>
  </si>
  <si>
    <t>ACT132</t>
  </si>
  <si>
    <t>2 MOTORES DE BAJA REVOLUCION DE 230/480 VOLTS 60 HZ DE 1/4 DE CABALLO TIPO A1S63B4</t>
  </si>
  <si>
    <t>ACT133</t>
  </si>
  <si>
    <t>BOMBA CENTRIFUGA HORIZONTAL DE 2" EL IMPULSOR MOTOR TRIFASICO DE INDUCCION DE ALTA EFICIENCIA CERRADO TIPO JN10 DE 10 HP 60HZ 208/220/460 VOLTS 26-23/11.5 AMP DE SERVICIO CONTINUO A 40°C TEM AMBIENTE</t>
  </si>
  <si>
    <t>ACT134</t>
  </si>
  <si>
    <t>ACT135</t>
  </si>
  <si>
    <t>MOTOR TRIFASICO DE 2 HP DE 1165 RPM 220/440 VOLTS 606/3.3 AMP</t>
  </si>
  <si>
    <t>ACT136</t>
  </si>
  <si>
    <t xml:space="preserve">1 EQUIPOS DE RESPIRACION AUTONOMA </t>
  </si>
  <si>
    <t>ACT137</t>
  </si>
  <si>
    <t>MOTOR US DE ALTA EFICIENCIA DE 20HP KW 14.98 TIPO AVE 60HZ TEMP AMBIENTE 40° C 230/460 VOLTS 47/55 AMP MODELO BN02</t>
  </si>
  <si>
    <t>ACT138</t>
  </si>
  <si>
    <t>BOMBA MULTIETAPAS VERTICAL GROUNDFOS DE 3 HP MOD.A96083224P11224 DE 3461 RPM PRESION MAX 636PSI DE 1 1/4 LAS BRIDAS CON GASTO DE 15.41GPH (60LPH)</t>
  </si>
  <si>
    <t>ACT139</t>
  </si>
  <si>
    <t>2 RADIOS</t>
  </si>
  <si>
    <t>ACT140</t>
  </si>
  <si>
    <t>ESPECTROFOTOMETRO DR 3900</t>
  </si>
  <si>
    <t>ACT141</t>
  </si>
  <si>
    <t>ACT142</t>
  </si>
  <si>
    <t>RESPALDO DEL SISTEMA DE TELEMETRIA, INCLUYE COMPUTADORA HP PRODESK 600 G2 MT(MEDIA TORRE) CI76700 8GB EN RAM DISCO DURO 1 TB, 256 SSD, WIN 10 PRO CON TARJETAS DE RED PARA FIBRA OPTICA, PAQUETERÍA OFFICE Y ANTIVIRUS, ADEMAS LA INSTALACION DE HARDWARE, INSTALACION DE SOFTWARE CLEARSCADA, RESPALDO DE APLICACION Y BASE DE DATOS DEL ANTERIOR SISTEMA.</t>
  </si>
  <si>
    <t>ACT143</t>
  </si>
  <si>
    <t>ACT144</t>
  </si>
  <si>
    <t>2 BOTIQUÍN MOVIL CON ACCESORIOS PARA BRIGADAS DE EMERGENCIA</t>
  </si>
  <si>
    <t>ACT145</t>
  </si>
  <si>
    <t xml:space="preserve"> 2 (DOS) LLAVE DE CADENA TIPO CAIMAN USO PESADO PARA  8" DE DIAMETRO, MODELO  798C MCA. URREA</t>
  </si>
  <si>
    <t>ACT146</t>
  </si>
  <si>
    <t>COMPRESOR  DE AIRE VERTICAL  DE 5.4 SCFM D55168 DEWALT</t>
  </si>
  <si>
    <t>ACT147</t>
  </si>
  <si>
    <t>HERRAMIENTA DE COMPRESIÓN HIDRÁULICA DE CUATRO PUNTOS ( SHCM-SUC-0001) MODELO SUC 6</t>
  </si>
  <si>
    <t>ACT148</t>
  </si>
  <si>
    <t>TORNO PARALELO PARA METAL MCA. TITANIUM MOD. YZ-1440, 14" DE VOLTEO X 1 METRO ENTRE PUNTOS</t>
  </si>
  <si>
    <t>ACT149</t>
  </si>
  <si>
    <t>VARIADOR DE VELOCIDAD PARA 250 HP A UN VOLTAJE DE 460VCA Y 1750 RPM. MCA YOSKAWA O SIMILAR</t>
  </si>
  <si>
    <t>ACT150</t>
  </si>
  <si>
    <t>MARTILLO DEMOLEDOR  MCA..BOSCH MODELO BH2760VC 120VCA.</t>
  </si>
  <si>
    <t>ACT151</t>
  </si>
  <si>
    <t>AIRE ACONDICIONADO, SOLO FRIO MARCA "YORK" MODELO YSCA12FSAADK</t>
  </si>
  <si>
    <t>ACT152</t>
  </si>
  <si>
    <t>4 EXTINTORES DE CO2, 4.5 KG.</t>
  </si>
  <si>
    <t>ACT153</t>
  </si>
  <si>
    <t>SUMINISTRO E  INSTALACION DE SOFTWARE CLEARSCADA, RESPALDO DE APLICACION Y BASE DE DATOS EN PC PROPIEDAD DEL ORGANISMO OPERADOR.</t>
  </si>
  <si>
    <t>ACT154</t>
  </si>
  <si>
    <t>CONTROL INTEGRAL DE TURNOS, NECESARIO PARA MEJORAR LA ADMINISTRAIÓN, CONTROL Y ASIGNACIÓN DE TURNOS</t>
  </si>
  <si>
    <t>ACT155</t>
  </si>
  <si>
    <t xml:space="preserve"> COMPRA DE MÓVILES PARA SUSTITUIR A LOS QUE SE ENCUENTRAN EN MAL ESTADO. SE CONSIDERÓ EL MODELO, EL KILOMETRAJE, LOS COSTOS EXCESIVOS EN MANTENIMIENTO Y LOS CONSUMOS DE GASOLINA</t>
  </si>
  <si>
    <t>ACT156</t>
  </si>
  <si>
    <t>REMOLQUE TIPO LOW-BOY, CAMA ALTA CON JALÓN TIPO DONA DE 35,000 LB PARA ADAPTAR EN CAMION, PARA TRASLADO DE RETROEXCAVADORA</t>
  </si>
  <si>
    <t>ACT157</t>
  </si>
  <si>
    <t>ADQUISICIÓN DE EQUIPO HIDRONEUMATICO PARA DASAZOLVE, REMOCIÓN DE LODOS Y OTROS DESECHOS</t>
  </si>
  <si>
    <t>ACT158</t>
  </si>
  <si>
    <t>ADQUISIÓN DE RETROEXCAVADORA NUEVA MARCA CATERPILLAR 4X4 CO CABINA, MARTILLO ROMPEDOR Y KIT PARA SU INSTALACIÓN</t>
  </si>
  <si>
    <t>ACT159</t>
  </si>
  <si>
    <t>LIBRERO FORTTE</t>
  </si>
  <si>
    <t>ACT160</t>
  </si>
  <si>
    <t>PAR DE BOCINAS</t>
  </si>
  <si>
    <t>ACT161</t>
  </si>
  <si>
    <t>HORNO DE MICROONDAS</t>
  </si>
  <si>
    <t>ACT162</t>
  </si>
  <si>
    <t>ACT164</t>
  </si>
  <si>
    <t>TURNADOR</t>
  </si>
  <si>
    <t>01</t>
  </si>
  <si>
    <t>REHABILITACIÓN DE LA LÍNEA DE DISTRIBUCIÓN DE AGUA POTABLE "8-12" EN EL TRAMO QUE COMPRENDE FILTROS A SAN CLEMENTE</t>
  </si>
  <si>
    <t>REHABILITACIÓN DE 580 METROS DE TUBERIA DE DISTRIBUCIÓN DE AGUA POTABLE EN UN DIÁMETRO DE 355mm EN MATERIAL DE PVC-0 HIDRAULICO ORIENTADO</t>
  </si>
  <si>
    <t>02</t>
  </si>
  <si>
    <t>REHABILITACIÓN DE LA LÍNEA DE DISTRIBUCIÓN DE AGUA POTABLE "FILTROS 12" TRAMO DE LOS FILTROS A CERRO DEL CUARTO</t>
  </si>
  <si>
    <t>REHABILITACIÓN DE LA LINEA DE DISTRIBUCIÓN PRINCIPAL DE AGUA POTABLE Y SECUNDARIAS CON UNA LONGITUD TOTAL DE 710 METROS EN LOS DIAMETROS DE 50, 75 Y 355 mm EN MATERIAL DE PVC HIDRAULICO Y ORIENTADO</t>
  </si>
  <si>
    <t>03</t>
  </si>
  <si>
    <t>REHABILITACIÓN DE LA LÍNEA DE DISTRIBUCIÓN DE AGUA POTABLE "NUEVE" DEL TRAMO DE LA PLANTA POTABILIZADORA FILTROS A LA ZONA CENTRO DE LA CIUDAD</t>
  </si>
  <si>
    <t>REHABILITACIÓN DE LA LINEA DE DISTRIBUCIÓN PRINCIPAL DE AGUA POTABLE Y SECUNDARIAS CON UNA LONGITUD TOTAL DE 850 METROS EN LOS DIAMETROS DE 50, 75 Y 355 mm EN MATERIAL DE PVC HIDRAULICO Y ORIENTADO</t>
  </si>
  <si>
    <t>04</t>
  </si>
  <si>
    <t>REHABILITACIÓN DE LA LÍNEA DE DISTRIBUCIÓN DE AGUA POTABLE EN LA ZONA DE PASTITA</t>
  </si>
  <si>
    <t>REHABILITACIÓN DE 1000 METROS DE TUBERIA DE DISTRIBUCIÓN DE AGUA POTABLE EN UN DIÁMETRO DE 150mm EN MATERIAL DE PVC HIDRAULICO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</si>
</sst>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43" fontId="0" fillId="0" borderId="0" xfId="17" applyFont="1" applyAlignment="1" applyProtection="1">
      <alignment vertical="center"/>
      <protection locked="0"/>
    </xf>
    <xf numFmtId="43" fontId="0" fillId="0" borderId="0" xfId="17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9" fillId="0" borderId="0" xfId="8" applyFont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0"/>
  <sheetViews>
    <sheetView showGridLines="0" tabSelected="1" topLeftCell="A163" zoomScaleNormal="100" workbookViewId="0">
      <selection activeCell="A134" sqref="A134"/>
    </sheetView>
  </sheetViews>
  <sheetFormatPr baseColWidth="10" defaultRowHeight="11.25" x14ac:dyDescent="0.2"/>
  <cols>
    <col min="1" max="1" width="19.83203125" style="4" customWidth="1"/>
    <col min="2" max="2" width="44.83203125" style="4" customWidth="1"/>
    <col min="3" max="3" width="41.5" style="4" customWidth="1"/>
    <col min="4" max="13" width="14" style="4" customWidth="1"/>
    <col min="14" max="14" width="11.83203125" style="4" customWidth="1"/>
    <col min="15" max="16384" width="12" style="4"/>
  </cols>
  <sheetData>
    <row r="1" spans="1:14" s="1" customFormat="1" ht="35.1" customHeight="1" x14ac:dyDescent="0.2">
      <c r="A1" s="29" t="s">
        <v>40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s="1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12"/>
      <c r="I2" s="13" t="s">
        <v>8</v>
      </c>
      <c r="J2" s="14"/>
      <c r="K2" s="15" t="s">
        <v>15</v>
      </c>
      <c r="L2" s="14"/>
      <c r="M2" s="16" t="s">
        <v>14</v>
      </c>
      <c r="N2" s="17"/>
    </row>
    <row r="3" spans="1:14" s="1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20" t="s">
        <v>10</v>
      </c>
      <c r="L3" s="20" t="s">
        <v>11</v>
      </c>
      <c r="M3" s="21" t="s">
        <v>12</v>
      </c>
      <c r="N3" s="21" t="s">
        <v>13</v>
      </c>
    </row>
    <row r="4" spans="1:14" x14ac:dyDescent="0.2">
      <c r="A4" s="23" t="s">
        <v>41</v>
      </c>
      <c r="B4" s="24" t="s">
        <v>42</v>
      </c>
      <c r="C4" s="24" t="s">
        <v>42</v>
      </c>
      <c r="D4" s="23">
        <v>8301</v>
      </c>
      <c r="E4" s="25">
        <v>40000</v>
      </c>
      <c r="F4" s="25">
        <v>40000</v>
      </c>
      <c r="G4" s="26">
        <v>39702.31</v>
      </c>
      <c r="H4" s="23">
        <v>2</v>
      </c>
      <c r="I4" s="23">
        <v>2</v>
      </c>
      <c r="J4" s="23">
        <v>2</v>
      </c>
      <c r="K4" s="26">
        <f>+G4/E4</f>
        <v>0.99255774999999991</v>
      </c>
      <c r="L4" s="26">
        <f>+G4/F4</f>
        <v>0.99255774999999991</v>
      </c>
      <c r="M4" s="26">
        <f>+J4/H4</f>
        <v>1</v>
      </c>
      <c r="N4" s="26">
        <f>+J4/I4</f>
        <v>1</v>
      </c>
    </row>
    <row r="5" spans="1:14" ht="22.5" x14ac:dyDescent="0.2">
      <c r="A5" s="23" t="s">
        <v>43</v>
      </c>
      <c r="B5" s="24" t="s">
        <v>44</v>
      </c>
      <c r="C5" s="24" t="s">
        <v>44</v>
      </c>
      <c r="D5" s="23">
        <v>8301</v>
      </c>
      <c r="E5" s="25">
        <v>3500</v>
      </c>
      <c r="F5" s="25">
        <v>3500</v>
      </c>
      <c r="G5" s="26">
        <v>1950.86</v>
      </c>
      <c r="H5" s="23">
        <v>1</v>
      </c>
      <c r="I5" s="23">
        <v>1</v>
      </c>
      <c r="J5" s="23">
        <v>1</v>
      </c>
      <c r="K5" s="26">
        <f t="shared" ref="K5:K68" si="0">+G5/E5</f>
        <v>0.55738857142857146</v>
      </c>
      <c r="L5" s="26">
        <f t="shared" ref="L5:L68" si="1">+G5/F5</f>
        <v>0.55738857142857146</v>
      </c>
      <c r="M5" s="26">
        <f t="shared" ref="M5:M68" si="2">+J5/H5</f>
        <v>1</v>
      </c>
      <c r="N5" s="26">
        <f t="shared" ref="N5:N68" si="3">+J5/I5</f>
        <v>1</v>
      </c>
    </row>
    <row r="6" spans="1:14" x14ac:dyDescent="0.2">
      <c r="A6" s="23" t="s">
        <v>45</v>
      </c>
      <c r="B6" s="24" t="s">
        <v>46</v>
      </c>
      <c r="C6" s="24" t="s">
        <v>46</v>
      </c>
      <c r="D6" s="23">
        <v>8301</v>
      </c>
      <c r="E6" s="25">
        <v>13000</v>
      </c>
      <c r="F6" s="25">
        <v>13000</v>
      </c>
      <c r="G6" s="26">
        <v>12512.07</v>
      </c>
      <c r="H6" s="23">
        <v>1</v>
      </c>
      <c r="I6" s="23">
        <v>1</v>
      </c>
      <c r="J6" s="23">
        <v>1</v>
      </c>
      <c r="K6" s="26">
        <f t="shared" si="0"/>
        <v>0.96246692307692305</v>
      </c>
      <c r="L6" s="26">
        <f t="shared" si="1"/>
        <v>0.96246692307692305</v>
      </c>
      <c r="M6" s="26">
        <f t="shared" si="2"/>
        <v>1</v>
      </c>
      <c r="N6" s="26">
        <f t="shared" si="3"/>
        <v>1</v>
      </c>
    </row>
    <row r="7" spans="1:14" ht="22.5" x14ac:dyDescent="0.2">
      <c r="A7" s="23" t="s">
        <v>47</v>
      </c>
      <c r="B7" s="24" t="s">
        <v>48</v>
      </c>
      <c r="C7" s="24" t="s">
        <v>48</v>
      </c>
      <c r="D7" s="23">
        <v>8302</v>
      </c>
      <c r="E7" s="25">
        <v>6000</v>
      </c>
      <c r="F7" s="25">
        <v>6000</v>
      </c>
      <c r="G7" s="26">
        <v>0</v>
      </c>
      <c r="H7" s="23">
        <v>1</v>
      </c>
      <c r="I7" s="23">
        <v>1</v>
      </c>
      <c r="J7" s="23">
        <v>0</v>
      </c>
      <c r="K7" s="26">
        <f t="shared" si="0"/>
        <v>0</v>
      </c>
      <c r="L7" s="26">
        <f t="shared" si="1"/>
        <v>0</v>
      </c>
      <c r="M7" s="26">
        <f t="shared" si="2"/>
        <v>0</v>
      </c>
      <c r="N7" s="26">
        <f t="shared" si="3"/>
        <v>0</v>
      </c>
    </row>
    <row r="8" spans="1:14" ht="22.5" x14ac:dyDescent="0.2">
      <c r="A8" s="23" t="s">
        <v>49</v>
      </c>
      <c r="B8" s="24" t="s">
        <v>50</v>
      </c>
      <c r="C8" s="24" t="s">
        <v>50</v>
      </c>
      <c r="D8" s="23">
        <v>8302</v>
      </c>
      <c r="E8" s="25">
        <v>9000</v>
      </c>
      <c r="F8" s="25">
        <v>9000</v>
      </c>
      <c r="G8" s="26">
        <v>8500</v>
      </c>
      <c r="H8" s="23">
        <v>1</v>
      </c>
      <c r="I8" s="23">
        <v>1</v>
      </c>
      <c r="J8" s="23">
        <v>1</v>
      </c>
      <c r="K8" s="26">
        <f t="shared" si="0"/>
        <v>0.94444444444444442</v>
      </c>
      <c r="L8" s="26">
        <f t="shared" si="1"/>
        <v>0.94444444444444442</v>
      </c>
      <c r="M8" s="26">
        <f>+J8/H8</f>
        <v>1</v>
      </c>
      <c r="N8" s="26">
        <f t="shared" si="3"/>
        <v>1</v>
      </c>
    </row>
    <row r="9" spans="1:14" ht="22.5" x14ac:dyDescent="0.2">
      <c r="A9" s="23" t="s">
        <v>51</v>
      </c>
      <c r="B9" s="24" t="s">
        <v>52</v>
      </c>
      <c r="C9" s="24" t="s">
        <v>52</v>
      </c>
      <c r="D9" s="23">
        <v>8302</v>
      </c>
      <c r="E9" s="25">
        <v>22000</v>
      </c>
      <c r="F9" s="25">
        <v>22000</v>
      </c>
      <c r="G9" s="26">
        <v>14870.69</v>
      </c>
      <c r="H9" s="23">
        <v>1</v>
      </c>
      <c r="I9" s="23">
        <v>1</v>
      </c>
      <c r="J9" s="23">
        <v>1</v>
      </c>
      <c r="K9" s="26">
        <f t="shared" si="0"/>
        <v>0.67594045454545459</v>
      </c>
      <c r="L9" s="26">
        <f t="shared" si="1"/>
        <v>0.67594045454545459</v>
      </c>
      <c r="M9" s="26">
        <f t="shared" si="2"/>
        <v>1</v>
      </c>
      <c r="N9" s="26">
        <f t="shared" si="3"/>
        <v>1</v>
      </c>
    </row>
    <row r="10" spans="1:14" ht="33.75" x14ac:dyDescent="0.2">
      <c r="A10" s="23" t="s">
        <v>53</v>
      </c>
      <c r="B10" s="24" t="s">
        <v>54</v>
      </c>
      <c r="C10" s="24" t="s">
        <v>54</v>
      </c>
      <c r="D10" s="23">
        <v>8302</v>
      </c>
      <c r="E10" s="25">
        <v>37000</v>
      </c>
      <c r="F10" s="25">
        <f>37000-10900</f>
        <v>26100</v>
      </c>
      <c r="G10" s="26">
        <v>24137.93</v>
      </c>
      <c r="H10" s="23">
        <v>1</v>
      </c>
      <c r="I10" s="23">
        <v>1</v>
      </c>
      <c r="J10" s="23">
        <v>1</v>
      </c>
      <c r="K10" s="26">
        <f t="shared" si="0"/>
        <v>0.6523764864864865</v>
      </c>
      <c r="L10" s="26">
        <f t="shared" si="1"/>
        <v>0.92482490421455943</v>
      </c>
      <c r="M10" s="26">
        <f t="shared" si="2"/>
        <v>1</v>
      </c>
      <c r="N10" s="26">
        <f t="shared" si="3"/>
        <v>1</v>
      </c>
    </row>
    <row r="11" spans="1:14" ht="22.5" x14ac:dyDescent="0.2">
      <c r="A11" s="23" t="s">
        <v>55</v>
      </c>
      <c r="B11" s="24" t="s">
        <v>56</v>
      </c>
      <c r="C11" s="24" t="s">
        <v>56</v>
      </c>
      <c r="D11" s="23">
        <v>8302</v>
      </c>
      <c r="E11" s="25">
        <v>9100</v>
      </c>
      <c r="F11" s="25">
        <f>9100-9100</f>
        <v>0</v>
      </c>
      <c r="G11" s="26">
        <v>0</v>
      </c>
      <c r="H11" s="23">
        <v>1</v>
      </c>
      <c r="I11" s="23">
        <v>0</v>
      </c>
      <c r="J11" s="23">
        <v>0</v>
      </c>
      <c r="K11" s="26">
        <f t="shared" si="0"/>
        <v>0</v>
      </c>
      <c r="L11" s="26" t="e">
        <f t="shared" si="1"/>
        <v>#DIV/0!</v>
      </c>
      <c r="M11" s="26">
        <f t="shared" si="2"/>
        <v>0</v>
      </c>
      <c r="N11" s="26" t="e">
        <f t="shared" si="3"/>
        <v>#DIV/0!</v>
      </c>
    </row>
    <row r="12" spans="1:14" ht="33.75" x14ac:dyDescent="0.2">
      <c r="A12" s="23" t="s">
        <v>57</v>
      </c>
      <c r="B12" s="24" t="s">
        <v>58</v>
      </c>
      <c r="C12" s="24" t="s">
        <v>58</v>
      </c>
      <c r="D12" s="23">
        <v>8302</v>
      </c>
      <c r="E12" s="25">
        <v>20000</v>
      </c>
      <c r="F12" s="25">
        <f>20000-20000</f>
        <v>0</v>
      </c>
      <c r="G12" s="26">
        <v>0</v>
      </c>
      <c r="H12" s="23">
        <v>1</v>
      </c>
      <c r="I12" s="23">
        <v>0</v>
      </c>
      <c r="J12" s="23">
        <v>0</v>
      </c>
      <c r="K12" s="26">
        <f t="shared" si="0"/>
        <v>0</v>
      </c>
      <c r="L12" s="26" t="e">
        <f t="shared" si="1"/>
        <v>#DIV/0!</v>
      </c>
      <c r="M12" s="26">
        <f t="shared" si="2"/>
        <v>0</v>
      </c>
      <c r="N12" s="26" t="e">
        <f t="shared" si="3"/>
        <v>#DIV/0!</v>
      </c>
    </row>
    <row r="13" spans="1:14" x14ac:dyDescent="0.2">
      <c r="A13" s="23" t="s">
        <v>59</v>
      </c>
      <c r="B13" s="24" t="s">
        <v>60</v>
      </c>
      <c r="C13" s="24" t="s">
        <v>60</v>
      </c>
      <c r="D13" s="23">
        <v>8302</v>
      </c>
      <c r="E13" s="25">
        <v>20000</v>
      </c>
      <c r="F13" s="25">
        <v>20000</v>
      </c>
      <c r="G13" s="26">
        <v>20000</v>
      </c>
      <c r="H13" s="23">
        <v>1</v>
      </c>
      <c r="I13" s="23">
        <v>1</v>
      </c>
      <c r="J13" s="23">
        <v>1</v>
      </c>
      <c r="K13" s="26">
        <f t="shared" si="0"/>
        <v>1</v>
      </c>
      <c r="L13" s="26">
        <f t="shared" si="1"/>
        <v>1</v>
      </c>
      <c r="M13" s="26">
        <f t="shared" si="2"/>
        <v>1</v>
      </c>
      <c r="N13" s="26">
        <f t="shared" si="3"/>
        <v>1</v>
      </c>
    </row>
    <row r="14" spans="1:14" x14ac:dyDescent="0.2">
      <c r="A14" s="23" t="s">
        <v>61</v>
      </c>
      <c r="B14" s="24" t="s">
        <v>62</v>
      </c>
      <c r="C14" s="24" t="s">
        <v>62</v>
      </c>
      <c r="D14" s="23">
        <v>8302</v>
      </c>
      <c r="E14" s="25">
        <v>5300</v>
      </c>
      <c r="F14" s="25">
        <v>5300</v>
      </c>
      <c r="G14" s="26">
        <v>0</v>
      </c>
      <c r="H14" s="23">
        <v>1</v>
      </c>
      <c r="I14" s="23">
        <v>1</v>
      </c>
      <c r="J14" s="23">
        <v>0</v>
      </c>
      <c r="K14" s="26">
        <f t="shared" si="0"/>
        <v>0</v>
      </c>
      <c r="L14" s="26">
        <f t="shared" si="1"/>
        <v>0</v>
      </c>
      <c r="M14" s="26">
        <f t="shared" si="2"/>
        <v>0</v>
      </c>
      <c r="N14" s="26">
        <f t="shared" si="3"/>
        <v>0</v>
      </c>
    </row>
    <row r="15" spans="1:14" x14ac:dyDescent="0.2">
      <c r="A15" s="23" t="s">
        <v>63</v>
      </c>
      <c r="B15" s="24" t="s">
        <v>64</v>
      </c>
      <c r="C15" s="24" t="s">
        <v>64</v>
      </c>
      <c r="D15" s="23">
        <v>8303</v>
      </c>
      <c r="E15" s="25">
        <v>19000</v>
      </c>
      <c r="F15" s="25">
        <v>19000</v>
      </c>
      <c r="G15" s="26">
        <v>15800</v>
      </c>
      <c r="H15" s="23">
        <v>1</v>
      </c>
      <c r="I15" s="23">
        <v>1</v>
      </c>
      <c r="J15" s="23">
        <v>1</v>
      </c>
      <c r="K15" s="26">
        <f t="shared" si="0"/>
        <v>0.83157894736842108</v>
      </c>
      <c r="L15" s="26">
        <f t="shared" si="1"/>
        <v>0.83157894736842108</v>
      </c>
      <c r="M15" s="26">
        <f t="shared" si="2"/>
        <v>1</v>
      </c>
      <c r="N15" s="26">
        <f t="shared" si="3"/>
        <v>1</v>
      </c>
    </row>
    <row r="16" spans="1:14" ht="22.5" x14ac:dyDescent="0.2">
      <c r="A16" s="23" t="s">
        <v>65</v>
      </c>
      <c r="B16" s="24" t="s">
        <v>66</v>
      </c>
      <c r="C16" s="24" t="s">
        <v>66</v>
      </c>
      <c r="D16" s="23">
        <v>8303</v>
      </c>
      <c r="E16" s="25">
        <v>6000</v>
      </c>
      <c r="F16" s="25">
        <v>6000</v>
      </c>
      <c r="G16" s="26">
        <v>5337.17</v>
      </c>
      <c r="H16" s="23">
        <v>1</v>
      </c>
      <c r="I16" s="23">
        <v>1</v>
      </c>
      <c r="J16" s="23">
        <v>1</v>
      </c>
      <c r="K16" s="26">
        <f t="shared" si="0"/>
        <v>0.88952833333333337</v>
      </c>
      <c r="L16" s="26">
        <f t="shared" si="1"/>
        <v>0.88952833333333337</v>
      </c>
      <c r="M16" s="26">
        <f t="shared" si="2"/>
        <v>1</v>
      </c>
      <c r="N16" s="26">
        <f t="shared" si="3"/>
        <v>1</v>
      </c>
    </row>
    <row r="17" spans="1:14" ht="22.5" x14ac:dyDescent="0.2">
      <c r="A17" s="23" t="s">
        <v>67</v>
      </c>
      <c r="B17" s="24" t="s">
        <v>68</v>
      </c>
      <c r="C17" s="24" t="s">
        <v>68</v>
      </c>
      <c r="D17" s="23">
        <v>8303</v>
      </c>
      <c r="E17" s="25">
        <v>3600</v>
      </c>
      <c r="F17" s="25">
        <v>3600</v>
      </c>
      <c r="G17" s="26">
        <v>2600</v>
      </c>
      <c r="H17" s="23">
        <v>1</v>
      </c>
      <c r="I17" s="23">
        <v>1</v>
      </c>
      <c r="J17" s="23">
        <v>1</v>
      </c>
      <c r="K17" s="26">
        <f t="shared" si="0"/>
        <v>0.72222222222222221</v>
      </c>
      <c r="L17" s="26">
        <f t="shared" si="1"/>
        <v>0.72222222222222221</v>
      </c>
      <c r="M17" s="26">
        <f t="shared" si="2"/>
        <v>1</v>
      </c>
      <c r="N17" s="26">
        <f t="shared" si="3"/>
        <v>1</v>
      </c>
    </row>
    <row r="18" spans="1:14" x14ac:dyDescent="0.2">
      <c r="A18" s="23" t="s">
        <v>69</v>
      </c>
      <c r="B18" s="24" t="s">
        <v>70</v>
      </c>
      <c r="C18" s="24" t="s">
        <v>70</v>
      </c>
      <c r="D18" s="23">
        <v>8303</v>
      </c>
      <c r="E18" s="25">
        <v>25000</v>
      </c>
      <c r="F18" s="25">
        <v>25000</v>
      </c>
      <c r="G18" s="26">
        <v>21547.24</v>
      </c>
      <c r="H18" s="23">
        <v>1</v>
      </c>
      <c r="I18" s="23">
        <v>1</v>
      </c>
      <c r="J18" s="23">
        <v>1</v>
      </c>
      <c r="K18" s="26">
        <f t="shared" si="0"/>
        <v>0.86188960000000003</v>
      </c>
      <c r="L18" s="26">
        <f t="shared" si="1"/>
        <v>0.86188960000000003</v>
      </c>
      <c r="M18" s="26">
        <f t="shared" si="2"/>
        <v>1</v>
      </c>
      <c r="N18" s="26">
        <f t="shared" si="3"/>
        <v>1</v>
      </c>
    </row>
    <row r="19" spans="1:14" x14ac:dyDescent="0.2">
      <c r="A19" s="23" t="s">
        <v>71</v>
      </c>
      <c r="B19" s="24" t="s">
        <v>72</v>
      </c>
      <c r="C19" s="24" t="s">
        <v>72</v>
      </c>
      <c r="D19" s="23">
        <v>8303</v>
      </c>
      <c r="E19" s="25">
        <v>50000</v>
      </c>
      <c r="F19" s="25">
        <v>50000</v>
      </c>
      <c r="G19" s="26">
        <v>49980</v>
      </c>
      <c r="H19" s="23">
        <v>1</v>
      </c>
      <c r="I19" s="23">
        <v>1</v>
      </c>
      <c r="J19" s="23">
        <v>1</v>
      </c>
      <c r="K19" s="26">
        <f t="shared" si="0"/>
        <v>0.99960000000000004</v>
      </c>
      <c r="L19" s="26">
        <f t="shared" si="1"/>
        <v>0.99960000000000004</v>
      </c>
      <c r="M19" s="26">
        <f t="shared" si="2"/>
        <v>1</v>
      </c>
      <c r="N19" s="26">
        <f t="shared" si="3"/>
        <v>1</v>
      </c>
    </row>
    <row r="20" spans="1:14" x14ac:dyDescent="0.2">
      <c r="A20" s="23" t="s">
        <v>73</v>
      </c>
      <c r="B20" s="24" t="s">
        <v>74</v>
      </c>
      <c r="C20" s="24" t="s">
        <v>74</v>
      </c>
      <c r="D20" s="23">
        <v>8303</v>
      </c>
      <c r="E20" s="25">
        <f>39000</f>
        <v>39000</v>
      </c>
      <c r="F20" s="25">
        <f>39000+43582.83</f>
        <v>82582.83</v>
      </c>
      <c r="G20" s="26">
        <v>79489.990000000005</v>
      </c>
      <c r="H20" s="23">
        <v>3</v>
      </c>
      <c r="I20" s="23">
        <v>5</v>
      </c>
      <c r="J20" s="23">
        <v>5</v>
      </c>
      <c r="K20" s="26">
        <f t="shared" si="0"/>
        <v>2.0382048717948718</v>
      </c>
      <c r="L20" s="26">
        <f t="shared" si="1"/>
        <v>0.96254863147702741</v>
      </c>
      <c r="M20" s="26">
        <f t="shared" si="2"/>
        <v>1.6666666666666667</v>
      </c>
      <c r="N20" s="26">
        <f t="shared" si="3"/>
        <v>1</v>
      </c>
    </row>
    <row r="21" spans="1:14" ht="22.5" x14ac:dyDescent="0.2">
      <c r="A21" s="23" t="s">
        <v>75</v>
      </c>
      <c r="B21" s="24" t="s">
        <v>76</v>
      </c>
      <c r="C21" s="24" t="s">
        <v>76</v>
      </c>
      <c r="D21" s="23">
        <v>8303</v>
      </c>
      <c r="E21" s="25">
        <v>18000</v>
      </c>
      <c r="F21" s="25">
        <v>18000</v>
      </c>
      <c r="G21" s="26">
        <v>16600</v>
      </c>
      <c r="H21" s="23">
        <v>1</v>
      </c>
      <c r="I21" s="23">
        <v>1</v>
      </c>
      <c r="J21" s="23">
        <v>1</v>
      </c>
      <c r="K21" s="26">
        <f t="shared" si="0"/>
        <v>0.92222222222222228</v>
      </c>
      <c r="L21" s="26">
        <f t="shared" si="1"/>
        <v>0.92222222222222228</v>
      </c>
      <c r="M21" s="26">
        <f t="shared" si="2"/>
        <v>1</v>
      </c>
      <c r="N21" s="26">
        <f t="shared" si="3"/>
        <v>1</v>
      </c>
    </row>
    <row r="22" spans="1:14" x14ac:dyDescent="0.2">
      <c r="A22" s="23" t="s">
        <v>77</v>
      </c>
      <c r="B22" s="24" t="s">
        <v>78</v>
      </c>
      <c r="C22" s="24" t="s">
        <v>78</v>
      </c>
      <c r="D22" s="23">
        <v>8303</v>
      </c>
      <c r="E22" s="25">
        <v>15000</v>
      </c>
      <c r="F22" s="25">
        <v>15000</v>
      </c>
      <c r="G22" s="26">
        <v>15000</v>
      </c>
      <c r="H22" s="23">
        <v>1</v>
      </c>
      <c r="I22" s="23">
        <v>1</v>
      </c>
      <c r="J22" s="23">
        <v>1</v>
      </c>
      <c r="K22" s="26">
        <f t="shared" si="0"/>
        <v>1</v>
      </c>
      <c r="L22" s="26">
        <f t="shared" si="1"/>
        <v>1</v>
      </c>
      <c r="M22" s="26">
        <f t="shared" si="2"/>
        <v>1</v>
      </c>
      <c r="N22" s="26">
        <f t="shared" si="3"/>
        <v>1</v>
      </c>
    </row>
    <row r="23" spans="1:14" x14ac:dyDescent="0.2">
      <c r="A23" s="23" t="s">
        <v>79</v>
      </c>
      <c r="B23" s="24" t="s">
        <v>80</v>
      </c>
      <c r="C23" s="24" t="s">
        <v>80</v>
      </c>
      <c r="D23" s="23">
        <v>8303</v>
      </c>
      <c r="E23" s="25">
        <v>85000</v>
      </c>
      <c r="F23" s="25">
        <v>85000</v>
      </c>
      <c r="G23" s="26">
        <v>78853.759999999995</v>
      </c>
      <c r="H23" s="23">
        <v>1</v>
      </c>
      <c r="I23" s="23">
        <v>1</v>
      </c>
      <c r="J23" s="23">
        <v>1</v>
      </c>
      <c r="K23" s="26">
        <f t="shared" si="0"/>
        <v>0.92769129411764695</v>
      </c>
      <c r="L23" s="26">
        <f t="shared" si="1"/>
        <v>0.92769129411764695</v>
      </c>
      <c r="M23" s="26">
        <f t="shared" si="2"/>
        <v>1</v>
      </c>
      <c r="N23" s="26">
        <f t="shared" si="3"/>
        <v>1</v>
      </c>
    </row>
    <row r="24" spans="1:14" x14ac:dyDescent="0.2">
      <c r="A24" s="23" t="s">
        <v>81</v>
      </c>
      <c r="B24" s="24" t="s">
        <v>82</v>
      </c>
      <c r="C24" s="24" t="s">
        <v>82</v>
      </c>
      <c r="D24" s="23">
        <v>8303</v>
      </c>
      <c r="E24" s="25">
        <v>16000</v>
      </c>
      <c r="F24" s="25">
        <v>16000</v>
      </c>
      <c r="G24" s="26">
        <v>15998.4</v>
      </c>
      <c r="H24" s="23">
        <v>1</v>
      </c>
      <c r="I24" s="23">
        <v>1</v>
      </c>
      <c r="J24" s="23">
        <v>1</v>
      </c>
      <c r="K24" s="26">
        <f t="shared" si="0"/>
        <v>0.99990000000000001</v>
      </c>
      <c r="L24" s="26">
        <f t="shared" si="1"/>
        <v>0.99990000000000001</v>
      </c>
      <c r="M24" s="26">
        <f t="shared" si="2"/>
        <v>1</v>
      </c>
      <c r="N24" s="26">
        <f t="shared" si="3"/>
        <v>1</v>
      </c>
    </row>
    <row r="25" spans="1:14" x14ac:dyDescent="0.2">
      <c r="A25" s="23" t="s">
        <v>83</v>
      </c>
      <c r="B25" s="24" t="s">
        <v>84</v>
      </c>
      <c r="C25" s="24" t="s">
        <v>84</v>
      </c>
      <c r="D25" s="23">
        <v>8303</v>
      </c>
      <c r="E25" s="25">
        <v>60000</v>
      </c>
      <c r="F25" s="25">
        <v>60000</v>
      </c>
      <c r="G25" s="26">
        <v>59999.999999999993</v>
      </c>
      <c r="H25" s="23">
        <v>1</v>
      </c>
      <c r="I25" s="23">
        <v>1</v>
      </c>
      <c r="J25" s="23">
        <v>1</v>
      </c>
      <c r="K25" s="26">
        <f t="shared" si="0"/>
        <v>0.99999999999999989</v>
      </c>
      <c r="L25" s="26">
        <f t="shared" si="1"/>
        <v>0.99999999999999989</v>
      </c>
      <c r="M25" s="26">
        <f t="shared" si="2"/>
        <v>1</v>
      </c>
      <c r="N25" s="26">
        <f t="shared" si="3"/>
        <v>1</v>
      </c>
    </row>
    <row r="26" spans="1:14" x14ac:dyDescent="0.2">
      <c r="A26" s="23" t="s">
        <v>85</v>
      </c>
      <c r="B26" s="24" t="s">
        <v>86</v>
      </c>
      <c r="C26" s="24" t="s">
        <v>86</v>
      </c>
      <c r="D26" s="23">
        <v>8303</v>
      </c>
      <c r="E26" s="25">
        <v>6000</v>
      </c>
      <c r="F26" s="25">
        <v>6000</v>
      </c>
      <c r="G26" s="26">
        <v>5594</v>
      </c>
      <c r="H26" s="23">
        <v>1</v>
      </c>
      <c r="I26" s="23">
        <v>1</v>
      </c>
      <c r="J26" s="23">
        <v>1</v>
      </c>
      <c r="K26" s="26">
        <f t="shared" si="0"/>
        <v>0.93233333333333335</v>
      </c>
      <c r="L26" s="26">
        <f t="shared" si="1"/>
        <v>0.93233333333333335</v>
      </c>
      <c r="M26" s="26">
        <f t="shared" si="2"/>
        <v>1</v>
      </c>
      <c r="N26" s="26">
        <f t="shared" si="3"/>
        <v>1</v>
      </c>
    </row>
    <row r="27" spans="1:14" x14ac:dyDescent="0.2">
      <c r="A27" s="23" t="s">
        <v>87</v>
      </c>
      <c r="B27" s="24" t="s">
        <v>88</v>
      </c>
      <c r="C27" s="24" t="s">
        <v>88</v>
      </c>
      <c r="D27" s="23">
        <v>8303</v>
      </c>
      <c r="E27" s="25">
        <v>2300</v>
      </c>
      <c r="F27" s="25">
        <v>2300</v>
      </c>
      <c r="G27" s="26">
        <v>0</v>
      </c>
      <c r="H27" s="23">
        <v>1</v>
      </c>
      <c r="I27" s="23">
        <v>1</v>
      </c>
      <c r="J27" s="23">
        <v>0</v>
      </c>
      <c r="K27" s="26">
        <f t="shared" si="0"/>
        <v>0</v>
      </c>
      <c r="L27" s="26">
        <f t="shared" si="1"/>
        <v>0</v>
      </c>
      <c r="M27" s="26">
        <f t="shared" si="2"/>
        <v>0</v>
      </c>
      <c r="N27" s="26">
        <f t="shared" si="3"/>
        <v>0</v>
      </c>
    </row>
    <row r="28" spans="1:14" ht="22.5" x14ac:dyDescent="0.2">
      <c r="A28" s="23" t="s">
        <v>89</v>
      </c>
      <c r="B28" s="24" t="s">
        <v>90</v>
      </c>
      <c r="C28" s="24" t="s">
        <v>90</v>
      </c>
      <c r="D28" s="23">
        <v>8303</v>
      </c>
      <c r="E28" s="25">
        <v>20000</v>
      </c>
      <c r="F28" s="25">
        <v>20000</v>
      </c>
      <c r="G28" s="26">
        <v>18642.669999999998</v>
      </c>
      <c r="H28" s="23">
        <v>1</v>
      </c>
      <c r="I28" s="23">
        <v>1</v>
      </c>
      <c r="J28" s="23">
        <v>1</v>
      </c>
      <c r="K28" s="26">
        <f t="shared" si="0"/>
        <v>0.93213349999999995</v>
      </c>
      <c r="L28" s="26">
        <f t="shared" si="1"/>
        <v>0.93213349999999995</v>
      </c>
      <c r="M28" s="26">
        <f t="shared" si="2"/>
        <v>1</v>
      </c>
      <c r="N28" s="26">
        <f t="shared" si="3"/>
        <v>1</v>
      </c>
    </row>
    <row r="29" spans="1:14" x14ac:dyDescent="0.2">
      <c r="A29" s="23" t="s">
        <v>91</v>
      </c>
      <c r="B29" s="24" t="s">
        <v>92</v>
      </c>
      <c r="C29" s="24" t="s">
        <v>92</v>
      </c>
      <c r="D29" s="23">
        <v>8303</v>
      </c>
      <c r="E29" s="25">
        <v>52000</v>
      </c>
      <c r="F29" s="25">
        <v>52000</v>
      </c>
      <c r="G29" s="26">
        <v>52000</v>
      </c>
      <c r="H29" s="23">
        <v>4</v>
      </c>
      <c r="I29" s="23">
        <v>4</v>
      </c>
      <c r="J29" s="23">
        <v>4</v>
      </c>
      <c r="K29" s="26">
        <f t="shared" si="0"/>
        <v>1</v>
      </c>
      <c r="L29" s="26">
        <f t="shared" si="1"/>
        <v>1</v>
      </c>
      <c r="M29" s="26">
        <f t="shared" si="2"/>
        <v>1</v>
      </c>
      <c r="N29" s="26">
        <f t="shared" si="3"/>
        <v>1</v>
      </c>
    </row>
    <row r="30" spans="1:14" ht="22.5" x14ac:dyDescent="0.2">
      <c r="A30" s="23" t="s">
        <v>93</v>
      </c>
      <c r="B30" s="24" t="s">
        <v>94</v>
      </c>
      <c r="C30" s="24" t="s">
        <v>94</v>
      </c>
      <c r="D30" s="23">
        <v>8303</v>
      </c>
      <c r="E30" s="25">
        <v>32000</v>
      </c>
      <c r="F30" s="25">
        <v>32000</v>
      </c>
      <c r="G30" s="26">
        <v>20675.72</v>
      </c>
      <c r="H30" s="23">
        <v>4</v>
      </c>
      <c r="I30" s="23">
        <v>4</v>
      </c>
      <c r="J30" s="23">
        <v>4</v>
      </c>
      <c r="K30" s="26">
        <f t="shared" si="0"/>
        <v>0.64611625000000006</v>
      </c>
      <c r="L30" s="26">
        <f t="shared" si="1"/>
        <v>0.64611625000000006</v>
      </c>
      <c r="M30" s="26">
        <f t="shared" si="2"/>
        <v>1</v>
      </c>
      <c r="N30" s="26">
        <f t="shared" si="3"/>
        <v>1</v>
      </c>
    </row>
    <row r="31" spans="1:14" x14ac:dyDescent="0.2">
      <c r="A31" s="23" t="s">
        <v>95</v>
      </c>
      <c r="B31" s="24" t="s">
        <v>96</v>
      </c>
      <c r="C31" s="24" t="s">
        <v>96</v>
      </c>
      <c r="D31" s="23">
        <v>8303</v>
      </c>
      <c r="E31" s="25">
        <v>10000</v>
      </c>
      <c r="F31" s="25">
        <v>10000</v>
      </c>
      <c r="G31" s="26">
        <v>7586.2</v>
      </c>
      <c r="H31" s="23">
        <v>4</v>
      </c>
      <c r="I31" s="23">
        <v>4</v>
      </c>
      <c r="J31" s="23">
        <v>4</v>
      </c>
      <c r="K31" s="26">
        <f t="shared" si="0"/>
        <v>0.75861999999999996</v>
      </c>
      <c r="L31" s="26">
        <f t="shared" si="1"/>
        <v>0.75861999999999996</v>
      </c>
      <c r="M31" s="26">
        <f t="shared" si="2"/>
        <v>1</v>
      </c>
      <c r="N31" s="26">
        <f t="shared" si="3"/>
        <v>1</v>
      </c>
    </row>
    <row r="32" spans="1:14" ht="33.75" x14ac:dyDescent="0.2">
      <c r="A32" s="23" t="s">
        <v>97</v>
      </c>
      <c r="B32" s="24" t="s">
        <v>98</v>
      </c>
      <c r="C32" s="24" t="s">
        <v>98</v>
      </c>
      <c r="D32" s="23">
        <v>8304</v>
      </c>
      <c r="E32" s="25">
        <v>14712</v>
      </c>
      <c r="F32" s="25">
        <v>14712</v>
      </c>
      <c r="G32" s="26">
        <v>13932</v>
      </c>
      <c r="H32" s="23">
        <v>1</v>
      </c>
      <c r="I32" s="23">
        <v>1</v>
      </c>
      <c r="J32" s="23">
        <v>1</v>
      </c>
      <c r="K32" s="26">
        <f t="shared" si="0"/>
        <v>0.94698205546492664</v>
      </c>
      <c r="L32" s="26">
        <f t="shared" si="1"/>
        <v>0.94698205546492664</v>
      </c>
      <c r="M32" s="26">
        <f t="shared" si="2"/>
        <v>1</v>
      </c>
      <c r="N32" s="26">
        <f t="shared" si="3"/>
        <v>1</v>
      </c>
    </row>
    <row r="33" spans="1:14" ht="33.75" x14ac:dyDescent="0.2">
      <c r="A33" s="23" t="s">
        <v>99</v>
      </c>
      <c r="B33" s="24" t="s">
        <v>100</v>
      </c>
      <c r="C33" s="24" t="s">
        <v>100</v>
      </c>
      <c r="D33" s="23">
        <v>8304</v>
      </c>
      <c r="E33" s="25">
        <v>8580</v>
      </c>
      <c r="F33" s="25">
        <v>8580</v>
      </c>
      <c r="G33" s="26">
        <v>8500</v>
      </c>
      <c r="H33" s="23">
        <v>1</v>
      </c>
      <c r="I33" s="23">
        <v>1</v>
      </c>
      <c r="J33" s="23">
        <v>1</v>
      </c>
      <c r="K33" s="26">
        <f t="shared" si="0"/>
        <v>0.99067599067599066</v>
      </c>
      <c r="L33" s="26">
        <f t="shared" si="1"/>
        <v>0.99067599067599066</v>
      </c>
      <c r="M33" s="26">
        <f t="shared" si="2"/>
        <v>1</v>
      </c>
      <c r="N33" s="26">
        <f t="shared" si="3"/>
        <v>1</v>
      </c>
    </row>
    <row r="34" spans="1:14" ht="56.25" x14ac:dyDescent="0.2">
      <c r="A34" s="23" t="s">
        <v>101</v>
      </c>
      <c r="B34" s="24" t="s">
        <v>102</v>
      </c>
      <c r="C34" s="24" t="s">
        <v>102</v>
      </c>
      <c r="D34" s="23">
        <v>8305</v>
      </c>
      <c r="E34" s="25">
        <v>48000</v>
      </c>
      <c r="F34" s="25">
        <v>48000</v>
      </c>
      <c r="G34" s="26">
        <v>37800</v>
      </c>
      <c r="H34" s="23">
        <v>4</v>
      </c>
      <c r="I34" s="23">
        <v>4</v>
      </c>
      <c r="J34" s="23">
        <v>4</v>
      </c>
      <c r="K34" s="26">
        <f t="shared" si="0"/>
        <v>0.78749999999999998</v>
      </c>
      <c r="L34" s="26">
        <f t="shared" si="1"/>
        <v>0.78749999999999998</v>
      </c>
      <c r="M34" s="26">
        <f t="shared" si="2"/>
        <v>1</v>
      </c>
      <c r="N34" s="26">
        <f t="shared" si="3"/>
        <v>1</v>
      </c>
    </row>
    <row r="35" spans="1:14" ht="112.5" x14ac:dyDescent="0.2">
      <c r="A35" s="23" t="s">
        <v>103</v>
      </c>
      <c r="B35" s="24" t="s">
        <v>104</v>
      </c>
      <c r="C35" s="24" t="s">
        <v>104</v>
      </c>
      <c r="D35" s="23">
        <v>8305</v>
      </c>
      <c r="E35" s="25">
        <v>15000</v>
      </c>
      <c r="F35" s="25">
        <v>15000</v>
      </c>
      <c r="G35" s="26">
        <v>0</v>
      </c>
      <c r="H35" s="23">
        <v>1</v>
      </c>
      <c r="I35" s="23">
        <v>1</v>
      </c>
      <c r="J35" s="23">
        <v>0</v>
      </c>
      <c r="K35" s="26">
        <f t="shared" si="0"/>
        <v>0</v>
      </c>
      <c r="L35" s="26">
        <f t="shared" si="1"/>
        <v>0</v>
      </c>
      <c r="M35" s="26">
        <f t="shared" si="2"/>
        <v>0</v>
      </c>
      <c r="N35" s="26">
        <f t="shared" si="3"/>
        <v>0</v>
      </c>
    </row>
    <row r="36" spans="1:14" ht="56.25" x14ac:dyDescent="0.2">
      <c r="A36" s="23" t="s">
        <v>105</v>
      </c>
      <c r="B36" s="24" t="s">
        <v>106</v>
      </c>
      <c r="C36" s="24" t="s">
        <v>106</v>
      </c>
      <c r="D36" s="23">
        <v>8305</v>
      </c>
      <c r="E36" s="25">
        <v>33000</v>
      </c>
      <c r="F36" s="25">
        <v>33000</v>
      </c>
      <c r="G36" s="26">
        <v>29700</v>
      </c>
      <c r="H36" s="23">
        <v>3</v>
      </c>
      <c r="I36" s="23">
        <v>3</v>
      </c>
      <c r="J36" s="23">
        <v>3</v>
      </c>
      <c r="K36" s="26">
        <f t="shared" si="0"/>
        <v>0.9</v>
      </c>
      <c r="L36" s="26">
        <f t="shared" si="1"/>
        <v>0.9</v>
      </c>
      <c r="M36" s="26">
        <f t="shared" si="2"/>
        <v>1</v>
      </c>
      <c r="N36" s="26">
        <f t="shared" si="3"/>
        <v>1</v>
      </c>
    </row>
    <row r="37" spans="1:14" ht="22.5" x14ac:dyDescent="0.2">
      <c r="A37" s="23" t="s">
        <v>107</v>
      </c>
      <c r="B37" s="24" t="s">
        <v>108</v>
      </c>
      <c r="C37" s="24" t="s">
        <v>108</v>
      </c>
      <c r="D37" s="23">
        <v>8305</v>
      </c>
      <c r="E37" s="25">
        <v>36000</v>
      </c>
      <c r="F37" s="25">
        <v>36000</v>
      </c>
      <c r="G37" s="26">
        <v>28800</v>
      </c>
      <c r="H37" s="23">
        <v>2</v>
      </c>
      <c r="I37" s="23">
        <v>2</v>
      </c>
      <c r="J37" s="23">
        <v>2</v>
      </c>
      <c r="K37" s="26">
        <f t="shared" si="0"/>
        <v>0.8</v>
      </c>
      <c r="L37" s="26">
        <f t="shared" si="1"/>
        <v>0.8</v>
      </c>
      <c r="M37" s="26">
        <f t="shared" si="2"/>
        <v>1</v>
      </c>
      <c r="N37" s="26">
        <f t="shared" si="3"/>
        <v>1</v>
      </c>
    </row>
    <row r="38" spans="1:14" ht="33.75" x14ac:dyDescent="0.2">
      <c r="A38" s="23" t="s">
        <v>109</v>
      </c>
      <c r="B38" s="24" t="s">
        <v>110</v>
      </c>
      <c r="C38" s="24" t="s">
        <v>110</v>
      </c>
      <c r="D38" s="23">
        <v>8305</v>
      </c>
      <c r="E38" s="25">
        <v>4500</v>
      </c>
      <c r="F38" s="25">
        <v>4500</v>
      </c>
      <c r="G38" s="26">
        <v>3232.76</v>
      </c>
      <c r="H38" s="23">
        <v>1</v>
      </c>
      <c r="I38" s="23">
        <v>1</v>
      </c>
      <c r="J38" s="23">
        <v>1</v>
      </c>
      <c r="K38" s="26">
        <f t="shared" si="0"/>
        <v>0.7183911111111112</v>
      </c>
      <c r="L38" s="26">
        <f t="shared" si="1"/>
        <v>0.7183911111111112</v>
      </c>
      <c r="M38" s="26">
        <f t="shared" si="2"/>
        <v>1</v>
      </c>
      <c r="N38" s="26">
        <f t="shared" si="3"/>
        <v>1</v>
      </c>
    </row>
    <row r="39" spans="1:14" ht="22.5" x14ac:dyDescent="0.2">
      <c r="A39" s="23" t="s">
        <v>111</v>
      </c>
      <c r="B39" s="24" t="s">
        <v>112</v>
      </c>
      <c r="C39" s="24" t="s">
        <v>112</v>
      </c>
      <c r="D39" s="23">
        <v>8305</v>
      </c>
      <c r="E39" s="25">
        <v>300000</v>
      </c>
      <c r="F39" s="25">
        <f>300000+68000+130000</f>
        <v>498000</v>
      </c>
      <c r="G39" s="26">
        <v>477606.04</v>
      </c>
      <c r="H39" s="23">
        <v>1</v>
      </c>
      <c r="I39" s="23">
        <v>1</v>
      </c>
      <c r="J39" s="23">
        <v>1</v>
      </c>
      <c r="K39" s="26">
        <f t="shared" si="0"/>
        <v>1.5920201333333333</v>
      </c>
      <c r="L39" s="26">
        <f t="shared" si="1"/>
        <v>0.9590482730923694</v>
      </c>
      <c r="M39" s="26">
        <f t="shared" si="2"/>
        <v>1</v>
      </c>
      <c r="N39" s="26">
        <f t="shared" si="3"/>
        <v>1</v>
      </c>
    </row>
    <row r="40" spans="1:14" ht="360" x14ac:dyDescent="0.2">
      <c r="A40" s="23" t="s">
        <v>113</v>
      </c>
      <c r="B40" s="24" t="s">
        <v>114</v>
      </c>
      <c r="C40" s="24" t="s">
        <v>114</v>
      </c>
      <c r="D40" s="23">
        <v>8305</v>
      </c>
      <c r="E40" s="25">
        <v>255000</v>
      </c>
      <c r="F40" s="25">
        <v>255000</v>
      </c>
      <c r="G40" s="26">
        <v>181500</v>
      </c>
      <c r="H40" s="23">
        <v>1</v>
      </c>
      <c r="I40" s="23">
        <v>1</v>
      </c>
      <c r="J40" s="23">
        <v>1</v>
      </c>
      <c r="K40" s="26">
        <f t="shared" si="0"/>
        <v>0.71176470588235297</v>
      </c>
      <c r="L40" s="26">
        <f t="shared" si="1"/>
        <v>0.71176470588235297</v>
      </c>
      <c r="M40" s="26">
        <f t="shared" si="2"/>
        <v>1</v>
      </c>
      <c r="N40" s="26">
        <f t="shared" si="3"/>
        <v>1</v>
      </c>
    </row>
    <row r="41" spans="1:14" ht="22.5" x14ac:dyDescent="0.2">
      <c r="A41" s="23" t="s">
        <v>115</v>
      </c>
      <c r="B41" s="24" t="s">
        <v>116</v>
      </c>
      <c r="C41" s="24" t="s">
        <v>116</v>
      </c>
      <c r="D41" s="23">
        <v>8305</v>
      </c>
      <c r="E41" s="25">
        <v>3000</v>
      </c>
      <c r="F41" s="25">
        <v>3000</v>
      </c>
      <c r="G41" s="26">
        <v>0</v>
      </c>
      <c r="H41" s="23">
        <v>1</v>
      </c>
      <c r="I41" s="23">
        <v>1</v>
      </c>
      <c r="J41" s="23">
        <v>0</v>
      </c>
      <c r="K41" s="26">
        <f t="shared" si="0"/>
        <v>0</v>
      </c>
      <c r="L41" s="26">
        <f t="shared" si="1"/>
        <v>0</v>
      </c>
      <c r="M41" s="26">
        <f t="shared" si="2"/>
        <v>0</v>
      </c>
      <c r="N41" s="26">
        <f t="shared" si="3"/>
        <v>0</v>
      </c>
    </row>
    <row r="42" spans="1:14" ht="33.75" x14ac:dyDescent="0.2">
      <c r="A42" s="23" t="s">
        <v>117</v>
      </c>
      <c r="B42" s="24" t="s">
        <v>118</v>
      </c>
      <c r="C42" s="24" t="s">
        <v>118</v>
      </c>
      <c r="D42" s="23">
        <v>8305</v>
      </c>
      <c r="E42" s="25">
        <v>15000</v>
      </c>
      <c r="F42" s="25">
        <v>15313.9</v>
      </c>
      <c r="G42" s="26">
        <v>14458.62</v>
      </c>
      <c r="H42" s="23">
        <v>3</v>
      </c>
      <c r="I42" s="23">
        <v>3</v>
      </c>
      <c r="J42" s="23">
        <v>3</v>
      </c>
      <c r="K42" s="26">
        <f t="shared" si="0"/>
        <v>0.9639080000000001</v>
      </c>
      <c r="L42" s="26">
        <f t="shared" si="1"/>
        <v>0.94415008586970017</v>
      </c>
      <c r="M42" s="26">
        <f t="shared" si="2"/>
        <v>1</v>
      </c>
      <c r="N42" s="26">
        <f t="shared" si="3"/>
        <v>1</v>
      </c>
    </row>
    <row r="43" spans="1:14" x14ac:dyDescent="0.2">
      <c r="A43" s="23" t="s">
        <v>119</v>
      </c>
      <c r="B43" s="24" t="s">
        <v>120</v>
      </c>
      <c r="C43" s="24" t="s">
        <v>120</v>
      </c>
      <c r="D43" s="23">
        <v>8305</v>
      </c>
      <c r="E43" s="25">
        <v>3000</v>
      </c>
      <c r="F43" s="25">
        <v>3000</v>
      </c>
      <c r="G43" s="26">
        <v>1888</v>
      </c>
      <c r="H43" s="23">
        <v>1</v>
      </c>
      <c r="I43" s="23">
        <v>1</v>
      </c>
      <c r="J43" s="23">
        <v>1</v>
      </c>
      <c r="K43" s="26">
        <f t="shared" si="0"/>
        <v>0.6293333333333333</v>
      </c>
      <c r="L43" s="26">
        <f t="shared" si="1"/>
        <v>0.6293333333333333</v>
      </c>
      <c r="M43" s="26">
        <f t="shared" si="2"/>
        <v>1</v>
      </c>
      <c r="N43" s="26">
        <f t="shared" si="3"/>
        <v>1</v>
      </c>
    </row>
    <row r="44" spans="1:14" x14ac:dyDescent="0.2">
      <c r="A44" s="23" t="s">
        <v>121</v>
      </c>
      <c r="B44" s="24" t="s">
        <v>122</v>
      </c>
      <c r="C44" s="24" t="s">
        <v>122</v>
      </c>
      <c r="D44" s="23">
        <v>8305</v>
      </c>
      <c r="E44" s="25">
        <v>3000</v>
      </c>
      <c r="F44" s="25">
        <v>3000</v>
      </c>
      <c r="G44" s="26">
        <v>3000</v>
      </c>
      <c r="H44" s="23">
        <v>1</v>
      </c>
      <c r="I44" s="23">
        <v>1</v>
      </c>
      <c r="J44" s="23">
        <v>1</v>
      </c>
      <c r="K44" s="26">
        <f t="shared" si="0"/>
        <v>1</v>
      </c>
      <c r="L44" s="26">
        <f t="shared" si="1"/>
        <v>1</v>
      </c>
      <c r="M44" s="26">
        <f t="shared" si="2"/>
        <v>1</v>
      </c>
      <c r="N44" s="26">
        <f t="shared" si="3"/>
        <v>1</v>
      </c>
    </row>
    <row r="45" spans="1:14" x14ac:dyDescent="0.2">
      <c r="A45" s="23" t="s">
        <v>123</v>
      </c>
      <c r="B45" s="24" t="s">
        <v>124</v>
      </c>
      <c r="C45" s="24" t="s">
        <v>124</v>
      </c>
      <c r="D45" s="23">
        <v>8305</v>
      </c>
      <c r="E45" s="25">
        <v>4000</v>
      </c>
      <c r="F45" s="25">
        <v>4000</v>
      </c>
      <c r="G45" s="26">
        <v>3725</v>
      </c>
      <c r="H45" s="23">
        <v>1</v>
      </c>
      <c r="I45" s="23">
        <v>1</v>
      </c>
      <c r="J45" s="23">
        <v>1</v>
      </c>
      <c r="K45" s="26">
        <f t="shared" si="0"/>
        <v>0.93125000000000002</v>
      </c>
      <c r="L45" s="26">
        <f t="shared" si="1"/>
        <v>0.93125000000000002</v>
      </c>
      <c r="M45" s="26">
        <f t="shared" si="2"/>
        <v>1</v>
      </c>
      <c r="N45" s="26">
        <f t="shared" si="3"/>
        <v>1</v>
      </c>
    </row>
    <row r="46" spans="1:14" x14ac:dyDescent="0.2">
      <c r="A46" s="23" t="s">
        <v>125</v>
      </c>
      <c r="B46" s="24" t="s">
        <v>126</v>
      </c>
      <c r="C46" s="24" t="s">
        <v>126</v>
      </c>
      <c r="D46" s="23">
        <v>8305</v>
      </c>
      <c r="E46" s="25">
        <v>11000</v>
      </c>
      <c r="F46" s="25">
        <v>11000</v>
      </c>
      <c r="G46" s="26">
        <v>10775.86</v>
      </c>
      <c r="H46" s="23">
        <v>1</v>
      </c>
      <c r="I46" s="23">
        <v>1</v>
      </c>
      <c r="J46" s="23">
        <v>1</v>
      </c>
      <c r="K46" s="26">
        <f t="shared" si="0"/>
        <v>0.97962363636363636</v>
      </c>
      <c r="L46" s="26">
        <f t="shared" si="1"/>
        <v>0.97962363636363636</v>
      </c>
      <c r="M46" s="26">
        <f t="shared" si="2"/>
        <v>1</v>
      </c>
      <c r="N46" s="26">
        <f t="shared" si="3"/>
        <v>1</v>
      </c>
    </row>
    <row r="47" spans="1:14" x14ac:dyDescent="0.2">
      <c r="A47" s="23" t="s">
        <v>127</v>
      </c>
      <c r="B47" s="24" t="s">
        <v>128</v>
      </c>
      <c r="C47" s="24" t="s">
        <v>128</v>
      </c>
      <c r="D47" s="23">
        <v>8305</v>
      </c>
      <c r="E47" s="25">
        <v>5000</v>
      </c>
      <c r="F47" s="25">
        <v>5000</v>
      </c>
      <c r="G47" s="26">
        <v>4800</v>
      </c>
      <c r="H47" s="23">
        <v>1</v>
      </c>
      <c r="I47" s="23">
        <v>1</v>
      </c>
      <c r="J47" s="23">
        <v>1</v>
      </c>
      <c r="K47" s="26">
        <f t="shared" si="0"/>
        <v>0.96</v>
      </c>
      <c r="L47" s="26">
        <f t="shared" si="1"/>
        <v>0.96</v>
      </c>
      <c r="M47" s="26">
        <f t="shared" si="2"/>
        <v>1</v>
      </c>
      <c r="N47" s="26">
        <f t="shared" si="3"/>
        <v>1</v>
      </c>
    </row>
    <row r="48" spans="1:14" x14ac:dyDescent="0.2">
      <c r="A48" s="23" t="s">
        <v>129</v>
      </c>
      <c r="B48" s="24" t="s">
        <v>128</v>
      </c>
      <c r="C48" s="24" t="s">
        <v>128</v>
      </c>
      <c r="D48" s="23">
        <v>8305</v>
      </c>
      <c r="E48" s="25">
        <v>5000</v>
      </c>
      <c r="F48" s="25">
        <v>5000</v>
      </c>
      <c r="G48" s="26">
        <v>3160</v>
      </c>
      <c r="H48" s="23">
        <v>1</v>
      </c>
      <c r="I48" s="23">
        <v>1</v>
      </c>
      <c r="J48" s="23">
        <v>1</v>
      </c>
      <c r="K48" s="26">
        <f t="shared" si="0"/>
        <v>0.63200000000000001</v>
      </c>
      <c r="L48" s="26">
        <f t="shared" si="1"/>
        <v>0.63200000000000001</v>
      </c>
      <c r="M48" s="26">
        <f t="shared" si="2"/>
        <v>1</v>
      </c>
      <c r="N48" s="26">
        <f t="shared" si="3"/>
        <v>1</v>
      </c>
    </row>
    <row r="49" spans="1:14" x14ac:dyDescent="0.2">
      <c r="A49" s="23" t="s">
        <v>130</v>
      </c>
      <c r="B49" s="24" t="s">
        <v>131</v>
      </c>
      <c r="C49" s="24" t="s">
        <v>131</v>
      </c>
      <c r="D49" s="23">
        <v>8305</v>
      </c>
      <c r="E49" s="25">
        <v>5000</v>
      </c>
      <c r="F49" s="25">
        <v>5000</v>
      </c>
      <c r="G49" s="26">
        <v>0</v>
      </c>
      <c r="H49" s="23">
        <v>1</v>
      </c>
      <c r="I49" s="23">
        <v>1</v>
      </c>
      <c r="J49" s="23">
        <v>0</v>
      </c>
      <c r="K49" s="26">
        <f t="shared" si="0"/>
        <v>0</v>
      </c>
      <c r="L49" s="26">
        <f t="shared" si="1"/>
        <v>0</v>
      </c>
      <c r="M49" s="26">
        <f t="shared" si="2"/>
        <v>0</v>
      </c>
      <c r="N49" s="26">
        <f t="shared" si="3"/>
        <v>0</v>
      </c>
    </row>
    <row r="50" spans="1:14" x14ac:dyDescent="0.2">
      <c r="A50" s="23" t="s">
        <v>132</v>
      </c>
      <c r="B50" s="24" t="s">
        <v>133</v>
      </c>
      <c r="C50" s="24" t="s">
        <v>133</v>
      </c>
      <c r="D50" s="23">
        <v>8305</v>
      </c>
      <c r="E50" s="25">
        <v>2500</v>
      </c>
      <c r="F50" s="25">
        <v>2500</v>
      </c>
      <c r="G50" s="26">
        <v>1896.55</v>
      </c>
      <c r="H50" s="23">
        <v>1</v>
      </c>
      <c r="I50" s="23">
        <v>1</v>
      </c>
      <c r="J50" s="23">
        <v>1</v>
      </c>
      <c r="K50" s="26">
        <f t="shared" si="0"/>
        <v>0.75861999999999996</v>
      </c>
      <c r="L50" s="26">
        <f t="shared" si="1"/>
        <v>0.75861999999999996</v>
      </c>
      <c r="M50" s="26">
        <f t="shared" si="2"/>
        <v>1</v>
      </c>
      <c r="N50" s="26">
        <f t="shared" si="3"/>
        <v>1</v>
      </c>
    </row>
    <row r="51" spans="1:14" x14ac:dyDescent="0.2">
      <c r="A51" s="23" t="s">
        <v>134</v>
      </c>
      <c r="B51" s="24" t="s">
        <v>133</v>
      </c>
      <c r="C51" s="24" t="s">
        <v>133</v>
      </c>
      <c r="D51" s="23">
        <v>8305</v>
      </c>
      <c r="E51" s="25">
        <v>2500</v>
      </c>
      <c r="F51" s="25">
        <v>2500</v>
      </c>
      <c r="G51" s="26">
        <v>1896.55</v>
      </c>
      <c r="H51" s="23">
        <v>1</v>
      </c>
      <c r="I51" s="23">
        <v>1</v>
      </c>
      <c r="J51" s="23">
        <v>1</v>
      </c>
      <c r="K51" s="26">
        <f t="shared" si="0"/>
        <v>0.75861999999999996</v>
      </c>
      <c r="L51" s="26">
        <f t="shared" si="1"/>
        <v>0.75861999999999996</v>
      </c>
      <c r="M51" s="26">
        <f t="shared" si="2"/>
        <v>1</v>
      </c>
      <c r="N51" s="26">
        <f t="shared" si="3"/>
        <v>1</v>
      </c>
    </row>
    <row r="52" spans="1:14" x14ac:dyDescent="0.2">
      <c r="A52" s="23" t="s">
        <v>135</v>
      </c>
      <c r="B52" s="24" t="s">
        <v>133</v>
      </c>
      <c r="C52" s="24" t="s">
        <v>133</v>
      </c>
      <c r="D52" s="23">
        <v>8305</v>
      </c>
      <c r="E52" s="25">
        <v>2500</v>
      </c>
      <c r="F52" s="25">
        <v>2500</v>
      </c>
      <c r="G52" s="26">
        <v>1896.55</v>
      </c>
      <c r="H52" s="23">
        <v>1</v>
      </c>
      <c r="I52" s="23">
        <v>1</v>
      </c>
      <c r="J52" s="23">
        <v>1</v>
      </c>
      <c r="K52" s="26">
        <f t="shared" si="0"/>
        <v>0.75861999999999996</v>
      </c>
      <c r="L52" s="26">
        <f t="shared" si="1"/>
        <v>0.75861999999999996</v>
      </c>
      <c r="M52" s="26">
        <f t="shared" si="2"/>
        <v>1</v>
      </c>
      <c r="N52" s="26">
        <f t="shared" si="3"/>
        <v>1</v>
      </c>
    </row>
    <row r="53" spans="1:14" x14ac:dyDescent="0.2">
      <c r="A53" s="23" t="s">
        <v>136</v>
      </c>
      <c r="B53" s="24" t="s">
        <v>137</v>
      </c>
      <c r="C53" s="24" t="s">
        <v>137</v>
      </c>
      <c r="D53" s="23">
        <v>8305</v>
      </c>
      <c r="E53" s="25">
        <v>8000</v>
      </c>
      <c r="F53" s="25">
        <v>8000</v>
      </c>
      <c r="G53" s="26">
        <v>5168.93</v>
      </c>
      <c r="H53" s="23">
        <v>1</v>
      </c>
      <c r="I53" s="23">
        <v>1</v>
      </c>
      <c r="J53" s="23">
        <v>1</v>
      </c>
      <c r="K53" s="26">
        <f t="shared" si="0"/>
        <v>0.64611625000000006</v>
      </c>
      <c r="L53" s="26">
        <f t="shared" si="1"/>
        <v>0.64611625000000006</v>
      </c>
      <c r="M53" s="26">
        <f t="shared" si="2"/>
        <v>1</v>
      </c>
      <c r="N53" s="26">
        <f t="shared" si="3"/>
        <v>1</v>
      </c>
    </row>
    <row r="54" spans="1:14" x14ac:dyDescent="0.2">
      <c r="A54" s="23" t="s">
        <v>138</v>
      </c>
      <c r="B54" s="24" t="s">
        <v>137</v>
      </c>
      <c r="C54" s="24" t="s">
        <v>137</v>
      </c>
      <c r="D54" s="23">
        <v>8305</v>
      </c>
      <c r="E54" s="25">
        <v>8000</v>
      </c>
      <c r="F54" s="25">
        <v>8000</v>
      </c>
      <c r="G54" s="26">
        <v>5168.93</v>
      </c>
      <c r="H54" s="23">
        <v>1</v>
      </c>
      <c r="I54" s="23">
        <v>1</v>
      </c>
      <c r="J54" s="23">
        <v>1</v>
      </c>
      <c r="K54" s="26">
        <f t="shared" si="0"/>
        <v>0.64611625000000006</v>
      </c>
      <c r="L54" s="26">
        <f t="shared" si="1"/>
        <v>0.64611625000000006</v>
      </c>
      <c r="M54" s="26">
        <f t="shared" si="2"/>
        <v>1</v>
      </c>
      <c r="N54" s="26">
        <f t="shared" si="3"/>
        <v>1</v>
      </c>
    </row>
    <row r="55" spans="1:14" x14ac:dyDescent="0.2">
      <c r="A55" s="23" t="s">
        <v>139</v>
      </c>
      <c r="B55" s="24" t="s">
        <v>140</v>
      </c>
      <c r="C55" s="24" t="s">
        <v>140</v>
      </c>
      <c r="D55" s="23">
        <v>8305</v>
      </c>
      <c r="E55" s="25">
        <v>4500</v>
      </c>
      <c r="F55" s="25">
        <v>4500</v>
      </c>
      <c r="G55" s="26">
        <v>0</v>
      </c>
      <c r="H55" s="23">
        <v>1</v>
      </c>
      <c r="I55" s="23">
        <v>1</v>
      </c>
      <c r="J55" s="23">
        <v>0</v>
      </c>
      <c r="K55" s="26">
        <f t="shared" si="0"/>
        <v>0</v>
      </c>
      <c r="L55" s="26">
        <f t="shared" si="1"/>
        <v>0</v>
      </c>
      <c r="M55" s="26">
        <f t="shared" si="2"/>
        <v>0</v>
      </c>
      <c r="N55" s="26">
        <f t="shared" si="3"/>
        <v>0</v>
      </c>
    </row>
    <row r="56" spans="1:14" x14ac:dyDescent="0.2">
      <c r="A56" s="23" t="s">
        <v>141</v>
      </c>
      <c r="B56" s="24" t="s">
        <v>140</v>
      </c>
      <c r="C56" s="24" t="s">
        <v>140</v>
      </c>
      <c r="D56" s="23">
        <v>8305</v>
      </c>
      <c r="E56" s="25">
        <v>4500</v>
      </c>
      <c r="F56" s="25">
        <v>4500</v>
      </c>
      <c r="G56" s="26">
        <v>0</v>
      </c>
      <c r="H56" s="23">
        <v>1</v>
      </c>
      <c r="I56" s="23">
        <v>1</v>
      </c>
      <c r="J56" s="23">
        <v>0</v>
      </c>
      <c r="K56" s="26">
        <f t="shared" si="0"/>
        <v>0</v>
      </c>
      <c r="L56" s="26">
        <f t="shared" si="1"/>
        <v>0</v>
      </c>
      <c r="M56" s="26">
        <f t="shared" si="2"/>
        <v>0</v>
      </c>
      <c r="N56" s="26">
        <f t="shared" si="3"/>
        <v>0</v>
      </c>
    </row>
    <row r="57" spans="1:14" x14ac:dyDescent="0.2">
      <c r="A57" s="23" t="s">
        <v>142</v>
      </c>
      <c r="B57" s="24" t="s">
        <v>143</v>
      </c>
      <c r="C57" s="24" t="s">
        <v>143</v>
      </c>
      <c r="D57" s="23">
        <v>8305</v>
      </c>
      <c r="E57" s="25">
        <v>10000</v>
      </c>
      <c r="F57" s="25">
        <v>10000</v>
      </c>
      <c r="G57" s="26">
        <v>9920</v>
      </c>
      <c r="H57" s="23">
        <v>1</v>
      </c>
      <c r="I57" s="23">
        <v>1</v>
      </c>
      <c r="J57" s="23">
        <v>1</v>
      </c>
      <c r="K57" s="26">
        <f t="shared" si="0"/>
        <v>0.99199999999999999</v>
      </c>
      <c r="L57" s="26">
        <f t="shared" si="1"/>
        <v>0.99199999999999999</v>
      </c>
      <c r="M57" s="26">
        <f t="shared" si="2"/>
        <v>1</v>
      </c>
      <c r="N57" s="26">
        <f t="shared" si="3"/>
        <v>1</v>
      </c>
    </row>
    <row r="58" spans="1:14" x14ac:dyDescent="0.2">
      <c r="A58" s="23" t="s">
        <v>144</v>
      </c>
      <c r="B58" s="24" t="s">
        <v>143</v>
      </c>
      <c r="C58" s="24" t="s">
        <v>143</v>
      </c>
      <c r="D58" s="23">
        <v>8305</v>
      </c>
      <c r="E58" s="25">
        <v>10000</v>
      </c>
      <c r="F58" s="25">
        <v>10000</v>
      </c>
      <c r="G58" s="26">
        <v>9920</v>
      </c>
      <c r="H58" s="23">
        <v>1</v>
      </c>
      <c r="I58" s="23">
        <v>1</v>
      </c>
      <c r="J58" s="23">
        <v>1</v>
      </c>
      <c r="K58" s="26">
        <f t="shared" si="0"/>
        <v>0.99199999999999999</v>
      </c>
      <c r="L58" s="26">
        <f t="shared" si="1"/>
        <v>0.99199999999999999</v>
      </c>
      <c r="M58" s="26">
        <f t="shared" si="2"/>
        <v>1</v>
      </c>
      <c r="N58" s="26">
        <f t="shared" si="3"/>
        <v>1</v>
      </c>
    </row>
    <row r="59" spans="1:14" x14ac:dyDescent="0.2">
      <c r="A59" s="23" t="s">
        <v>145</v>
      </c>
      <c r="B59" s="24" t="s">
        <v>146</v>
      </c>
      <c r="C59" s="24" t="s">
        <v>146</v>
      </c>
      <c r="D59" s="23">
        <v>8305</v>
      </c>
      <c r="E59" s="25">
        <v>4050</v>
      </c>
      <c r="F59" s="25">
        <v>4050</v>
      </c>
      <c r="G59" s="26">
        <v>2820</v>
      </c>
      <c r="H59" s="23">
        <v>1</v>
      </c>
      <c r="I59" s="23">
        <v>1</v>
      </c>
      <c r="J59" s="23">
        <v>1</v>
      </c>
      <c r="K59" s="26">
        <f t="shared" si="0"/>
        <v>0.6962962962962963</v>
      </c>
      <c r="L59" s="26">
        <f t="shared" si="1"/>
        <v>0.6962962962962963</v>
      </c>
      <c r="M59" s="26">
        <f t="shared" si="2"/>
        <v>1</v>
      </c>
      <c r="N59" s="26">
        <f t="shared" si="3"/>
        <v>1</v>
      </c>
    </row>
    <row r="60" spans="1:14" x14ac:dyDescent="0.2">
      <c r="A60" s="23" t="s">
        <v>147</v>
      </c>
      <c r="B60" s="24" t="s">
        <v>148</v>
      </c>
      <c r="C60" s="24" t="s">
        <v>148</v>
      </c>
      <c r="D60" s="23">
        <v>8305</v>
      </c>
      <c r="E60" s="25">
        <v>4000</v>
      </c>
      <c r="F60" s="25">
        <v>4000</v>
      </c>
      <c r="G60" s="26">
        <v>0</v>
      </c>
      <c r="H60" s="23">
        <v>3</v>
      </c>
      <c r="I60" s="23">
        <v>3</v>
      </c>
      <c r="J60" s="23">
        <v>0</v>
      </c>
      <c r="K60" s="26">
        <f t="shared" si="0"/>
        <v>0</v>
      </c>
      <c r="L60" s="26">
        <f t="shared" si="1"/>
        <v>0</v>
      </c>
      <c r="M60" s="26">
        <f t="shared" si="2"/>
        <v>0</v>
      </c>
      <c r="N60" s="26">
        <f t="shared" si="3"/>
        <v>0</v>
      </c>
    </row>
    <row r="61" spans="1:14" x14ac:dyDescent="0.2">
      <c r="A61" s="23" t="s">
        <v>149</v>
      </c>
      <c r="B61" s="24" t="s">
        <v>150</v>
      </c>
      <c r="C61" s="24" t="s">
        <v>150</v>
      </c>
      <c r="D61" s="23">
        <v>8305</v>
      </c>
      <c r="E61" s="25">
        <v>2000</v>
      </c>
      <c r="F61" s="25">
        <v>2000</v>
      </c>
      <c r="G61" s="26">
        <v>0</v>
      </c>
      <c r="H61" s="23">
        <v>1</v>
      </c>
      <c r="I61" s="23">
        <v>1</v>
      </c>
      <c r="J61" s="23">
        <v>0</v>
      </c>
      <c r="K61" s="26">
        <f t="shared" si="0"/>
        <v>0</v>
      </c>
      <c r="L61" s="26">
        <f t="shared" si="1"/>
        <v>0</v>
      </c>
      <c r="M61" s="26">
        <f t="shared" si="2"/>
        <v>0</v>
      </c>
      <c r="N61" s="26">
        <f t="shared" si="3"/>
        <v>0</v>
      </c>
    </row>
    <row r="62" spans="1:14" ht="22.5" x14ac:dyDescent="0.2">
      <c r="A62" s="23" t="s">
        <v>151</v>
      </c>
      <c r="B62" s="24" t="s">
        <v>152</v>
      </c>
      <c r="C62" s="24" t="s">
        <v>152</v>
      </c>
      <c r="D62" s="23">
        <v>8305</v>
      </c>
      <c r="E62" s="25">
        <v>7000</v>
      </c>
      <c r="F62" s="25">
        <v>7000</v>
      </c>
      <c r="G62" s="26">
        <v>7000</v>
      </c>
      <c r="H62" s="23">
        <v>2</v>
      </c>
      <c r="I62" s="23">
        <v>2</v>
      </c>
      <c r="J62" s="23">
        <v>2</v>
      </c>
      <c r="K62" s="26">
        <f t="shared" si="0"/>
        <v>1</v>
      </c>
      <c r="L62" s="26">
        <f t="shared" si="1"/>
        <v>1</v>
      </c>
      <c r="M62" s="26">
        <f t="shared" si="2"/>
        <v>1</v>
      </c>
      <c r="N62" s="26">
        <f t="shared" si="3"/>
        <v>1</v>
      </c>
    </row>
    <row r="63" spans="1:14" x14ac:dyDescent="0.2">
      <c r="A63" s="23" t="s">
        <v>153</v>
      </c>
      <c r="B63" s="24" t="s">
        <v>154</v>
      </c>
      <c r="C63" s="24" t="s">
        <v>154</v>
      </c>
      <c r="D63" s="23">
        <v>8306</v>
      </c>
      <c r="E63" s="25">
        <v>4500</v>
      </c>
      <c r="F63" s="25">
        <v>4500</v>
      </c>
      <c r="G63" s="26">
        <v>3598</v>
      </c>
      <c r="H63" s="23">
        <v>1</v>
      </c>
      <c r="I63" s="23">
        <v>1</v>
      </c>
      <c r="J63" s="23">
        <v>1</v>
      </c>
      <c r="K63" s="26">
        <f t="shared" si="0"/>
        <v>0.79955555555555557</v>
      </c>
      <c r="L63" s="26">
        <f t="shared" si="1"/>
        <v>0.79955555555555557</v>
      </c>
      <c r="M63" s="26">
        <f t="shared" si="2"/>
        <v>1</v>
      </c>
      <c r="N63" s="26">
        <f t="shared" si="3"/>
        <v>1</v>
      </c>
    </row>
    <row r="64" spans="1:14" x14ac:dyDescent="0.2">
      <c r="A64" s="23" t="s">
        <v>155</v>
      </c>
      <c r="B64" s="24" t="s">
        <v>154</v>
      </c>
      <c r="C64" s="24" t="s">
        <v>154</v>
      </c>
      <c r="D64" s="23">
        <v>8306</v>
      </c>
      <c r="E64" s="25">
        <v>4500</v>
      </c>
      <c r="F64" s="25">
        <v>4500</v>
      </c>
      <c r="G64" s="26">
        <v>3598</v>
      </c>
      <c r="H64" s="23">
        <v>1</v>
      </c>
      <c r="I64" s="23">
        <v>1</v>
      </c>
      <c r="J64" s="23">
        <v>1</v>
      </c>
      <c r="K64" s="26">
        <f t="shared" si="0"/>
        <v>0.79955555555555557</v>
      </c>
      <c r="L64" s="26">
        <f t="shared" si="1"/>
        <v>0.79955555555555557</v>
      </c>
      <c r="M64" s="26">
        <f t="shared" si="2"/>
        <v>1</v>
      </c>
      <c r="N64" s="26">
        <f t="shared" si="3"/>
        <v>1</v>
      </c>
    </row>
    <row r="65" spans="1:14" x14ac:dyDescent="0.2">
      <c r="A65" s="23" t="s">
        <v>156</v>
      </c>
      <c r="B65" s="24" t="s">
        <v>154</v>
      </c>
      <c r="C65" s="24" t="s">
        <v>154</v>
      </c>
      <c r="D65" s="23">
        <v>8306</v>
      </c>
      <c r="E65" s="25">
        <v>4500</v>
      </c>
      <c r="F65" s="25">
        <v>4500</v>
      </c>
      <c r="G65" s="26">
        <v>3598</v>
      </c>
      <c r="H65" s="23">
        <v>1</v>
      </c>
      <c r="I65" s="23">
        <v>1</v>
      </c>
      <c r="J65" s="23">
        <v>1</v>
      </c>
      <c r="K65" s="26">
        <f t="shared" si="0"/>
        <v>0.79955555555555557</v>
      </c>
      <c r="L65" s="26">
        <f t="shared" si="1"/>
        <v>0.79955555555555557</v>
      </c>
      <c r="M65" s="26">
        <f t="shared" si="2"/>
        <v>1</v>
      </c>
      <c r="N65" s="26">
        <f t="shared" si="3"/>
        <v>1</v>
      </c>
    </row>
    <row r="66" spans="1:14" x14ac:dyDescent="0.2">
      <c r="A66" s="23" t="s">
        <v>157</v>
      </c>
      <c r="B66" s="24" t="s">
        <v>131</v>
      </c>
      <c r="C66" s="24" t="s">
        <v>131</v>
      </c>
      <c r="D66" s="23">
        <v>8306</v>
      </c>
      <c r="E66" s="25">
        <v>8000</v>
      </c>
      <c r="F66" s="25">
        <v>8000</v>
      </c>
      <c r="G66" s="26">
        <v>0</v>
      </c>
      <c r="H66" s="23">
        <v>1</v>
      </c>
      <c r="I66" s="23">
        <v>1</v>
      </c>
      <c r="J66" s="23">
        <v>0</v>
      </c>
      <c r="K66" s="26">
        <f t="shared" si="0"/>
        <v>0</v>
      </c>
      <c r="L66" s="26">
        <f t="shared" si="1"/>
        <v>0</v>
      </c>
      <c r="M66" s="26">
        <f t="shared" si="2"/>
        <v>0</v>
      </c>
      <c r="N66" s="26">
        <f t="shared" si="3"/>
        <v>0</v>
      </c>
    </row>
    <row r="67" spans="1:14" x14ac:dyDescent="0.2">
      <c r="A67" s="23" t="s">
        <v>158</v>
      </c>
      <c r="B67" s="24" t="s">
        <v>128</v>
      </c>
      <c r="C67" s="24" t="s">
        <v>128</v>
      </c>
      <c r="D67" s="23">
        <v>8306</v>
      </c>
      <c r="E67" s="25">
        <v>4500</v>
      </c>
      <c r="F67" s="25">
        <v>4500</v>
      </c>
      <c r="G67" s="26">
        <v>3665.6</v>
      </c>
      <c r="H67" s="23">
        <v>1</v>
      </c>
      <c r="I67" s="23">
        <v>1</v>
      </c>
      <c r="J67" s="23">
        <v>1</v>
      </c>
      <c r="K67" s="26">
        <f t="shared" si="0"/>
        <v>0.81457777777777773</v>
      </c>
      <c r="L67" s="26">
        <f t="shared" si="1"/>
        <v>0.81457777777777773</v>
      </c>
      <c r="M67" s="26">
        <f t="shared" si="2"/>
        <v>1</v>
      </c>
      <c r="N67" s="26">
        <f t="shared" si="3"/>
        <v>1</v>
      </c>
    </row>
    <row r="68" spans="1:14" x14ac:dyDescent="0.2">
      <c r="A68" s="23" t="s">
        <v>159</v>
      </c>
      <c r="B68" s="24" t="s">
        <v>128</v>
      </c>
      <c r="C68" s="24" t="s">
        <v>128</v>
      </c>
      <c r="D68" s="23">
        <v>8306</v>
      </c>
      <c r="E68" s="25">
        <v>4500</v>
      </c>
      <c r="F68" s="25">
        <v>4500</v>
      </c>
      <c r="G68" s="26">
        <v>3665.6</v>
      </c>
      <c r="H68" s="23">
        <v>1</v>
      </c>
      <c r="I68" s="23">
        <v>1</v>
      </c>
      <c r="J68" s="23">
        <v>1</v>
      </c>
      <c r="K68" s="26">
        <f t="shared" si="0"/>
        <v>0.81457777777777773</v>
      </c>
      <c r="L68" s="26">
        <f t="shared" si="1"/>
        <v>0.81457777777777773</v>
      </c>
      <c r="M68" s="26">
        <f t="shared" si="2"/>
        <v>1</v>
      </c>
      <c r="N68" s="26">
        <f t="shared" si="3"/>
        <v>1</v>
      </c>
    </row>
    <row r="69" spans="1:14" x14ac:dyDescent="0.2">
      <c r="A69" s="23" t="s">
        <v>160</v>
      </c>
      <c r="B69" s="24" t="s">
        <v>128</v>
      </c>
      <c r="C69" s="24" t="s">
        <v>128</v>
      </c>
      <c r="D69" s="23">
        <v>8306</v>
      </c>
      <c r="E69" s="25">
        <v>4500</v>
      </c>
      <c r="F69" s="25">
        <v>4500</v>
      </c>
      <c r="G69" s="26">
        <v>3665.6</v>
      </c>
      <c r="H69" s="23">
        <v>1</v>
      </c>
      <c r="I69" s="23">
        <v>1</v>
      </c>
      <c r="J69" s="23">
        <v>1</v>
      </c>
      <c r="K69" s="26">
        <f t="shared" ref="K69:K132" si="4">+G69/E69</f>
        <v>0.81457777777777773</v>
      </c>
      <c r="L69" s="26">
        <f t="shared" ref="L69:L132" si="5">+G69/F69</f>
        <v>0.81457777777777773</v>
      </c>
      <c r="M69" s="26">
        <f t="shared" ref="M69:M132" si="6">+J69/H69</f>
        <v>1</v>
      </c>
      <c r="N69" s="26">
        <f t="shared" ref="N69:N132" si="7">+J69/I69</f>
        <v>1</v>
      </c>
    </row>
    <row r="70" spans="1:14" ht="22.5" x14ac:dyDescent="0.2">
      <c r="A70" s="23" t="s">
        <v>161</v>
      </c>
      <c r="B70" s="24" t="s">
        <v>162</v>
      </c>
      <c r="C70" s="24" t="s">
        <v>162</v>
      </c>
      <c r="D70" s="23">
        <v>8306</v>
      </c>
      <c r="E70" s="25">
        <v>20000</v>
      </c>
      <c r="F70" s="25">
        <v>20000</v>
      </c>
      <c r="G70" s="26">
        <v>17068.97</v>
      </c>
      <c r="H70" s="23">
        <v>1</v>
      </c>
      <c r="I70" s="23">
        <v>1</v>
      </c>
      <c r="J70" s="23">
        <v>1</v>
      </c>
      <c r="K70" s="26">
        <f t="shared" si="4"/>
        <v>0.85344850000000005</v>
      </c>
      <c r="L70" s="26">
        <f t="shared" si="5"/>
        <v>0.85344850000000005</v>
      </c>
      <c r="M70" s="26">
        <f t="shared" si="6"/>
        <v>1</v>
      </c>
      <c r="N70" s="26">
        <f t="shared" si="7"/>
        <v>1</v>
      </c>
    </row>
    <row r="71" spans="1:14" ht="22.5" x14ac:dyDescent="0.2">
      <c r="A71" s="23" t="s">
        <v>163</v>
      </c>
      <c r="B71" s="24" t="s">
        <v>162</v>
      </c>
      <c r="C71" s="24" t="s">
        <v>162</v>
      </c>
      <c r="D71" s="23">
        <v>8306</v>
      </c>
      <c r="E71" s="25">
        <v>20000</v>
      </c>
      <c r="F71" s="25">
        <v>20000</v>
      </c>
      <c r="G71" s="26">
        <v>17068.97</v>
      </c>
      <c r="H71" s="23">
        <v>1</v>
      </c>
      <c r="I71" s="23">
        <v>1</v>
      </c>
      <c r="J71" s="23">
        <v>1</v>
      </c>
      <c r="K71" s="26">
        <f t="shared" si="4"/>
        <v>0.85344850000000005</v>
      </c>
      <c r="L71" s="26">
        <f t="shared" si="5"/>
        <v>0.85344850000000005</v>
      </c>
      <c r="M71" s="26">
        <f t="shared" si="6"/>
        <v>1</v>
      </c>
      <c r="N71" s="26">
        <f t="shared" si="7"/>
        <v>1</v>
      </c>
    </row>
    <row r="72" spans="1:14" ht="22.5" x14ac:dyDescent="0.2">
      <c r="A72" s="23" t="s">
        <v>164</v>
      </c>
      <c r="B72" s="24" t="s">
        <v>165</v>
      </c>
      <c r="C72" s="24" t="s">
        <v>165</v>
      </c>
      <c r="D72" s="23">
        <v>8306</v>
      </c>
      <c r="E72" s="25">
        <v>405000</v>
      </c>
      <c r="F72" s="25">
        <f>405000-90000</f>
        <v>315000</v>
      </c>
      <c r="G72" s="26">
        <v>308498</v>
      </c>
      <c r="H72" s="23">
        <v>1</v>
      </c>
      <c r="I72" s="23">
        <v>1</v>
      </c>
      <c r="J72" s="23">
        <v>1</v>
      </c>
      <c r="K72" s="26">
        <f t="shared" si="4"/>
        <v>0.76172345679012343</v>
      </c>
      <c r="L72" s="26">
        <f t="shared" si="5"/>
        <v>0.97935873015873021</v>
      </c>
      <c r="M72" s="26">
        <f t="shared" si="6"/>
        <v>1</v>
      </c>
      <c r="N72" s="26">
        <f t="shared" si="7"/>
        <v>1</v>
      </c>
    </row>
    <row r="73" spans="1:14" x14ac:dyDescent="0.2">
      <c r="A73" s="23" t="s">
        <v>166</v>
      </c>
      <c r="B73" s="24" t="s">
        <v>146</v>
      </c>
      <c r="C73" s="24" t="s">
        <v>146</v>
      </c>
      <c r="D73" s="23">
        <v>8306</v>
      </c>
      <c r="E73" s="25">
        <v>4050</v>
      </c>
      <c r="F73" s="25">
        <v>4050</v>
      </c>
      <c r="G73" s="26">
        <v>2820</v>
      </c>
      <c r="H73" s="23">
        <v>1</v>
      </c>
      <c r="I73" s="23">
        <v>1</v>
      </c>
      <c r="J73" s="23">
        <v>1</v>
      </c>
      <c r="K73" s="26">
        <f t="shared" si="4"/>
        <v>0.6962962962962963</v>
      </c>
      <c r="L73" s="26">
        <f t="shared" si="5"/>
        <v>0.6962962962962963</v>
      </c>
      <c r="M73" s="26">
        <f t="shared" si="6"/>
        <v>1</v>
      </c>
      <c r="N73" s="26">
        <f t="shared" si="7"/>
        <v>1</v>
      </c>
    </row>
    <row r="74" spans="1:14" ht="22.5" x14ac:dyDescent="0.2">
      <c r="A74" s="23" t="s">
        <v>167</v>
      </c>
      <c r="B74" s="24" t="s">
        <v>168</v>
      </c>
      <c r="C74" s="24" t="s">
        <v>168</v>
      </c>
      <c r="D74" s="23">
        <v>8306</v>
      </c>
      <c r="E74" s="25">
        <v>6000</v>
      </c>
      <c r="F74" s="25">
        <v>6000</v>
      </c>
      <c r="G74" s="26">
        <v>0</v>
      </c>
      <c r="H74" s="23">
        <v>1</v>
      </c>
      <c r="I74" s="23">
        <v>1</v>
      </c>
      <c r="J74" s="23">
        <v>0</v>
      </c>
      <c r="K74" s="26">
        <f t="shared" si="4"/>
        <v>0</v>
      </c>
      <c r="L74" s="26">
        <f t="shared" si="5"/>
        <v>0</v>
      </c>
      <c r="M74" s="26">
        <f t="shared" si="6"/>
        <v>0</v>
      </c>
      <c r="N74" s="26">
        <f t="shared" si="7"/>
        <v>0</v>
      </c>
    </row>
    <row r="75" spans="1:14" ht="33.75" x14ac:dyDescent="0.2">
      <c r="A75" s="23" t="s">
        <v>169</v>
      </c>
      <c r="B75" s="24" t="s">
        <v>170</v>
      </c>
      <c r="C75" s="24" t="s">
        <v>170</v>
      </c>
      <c r="D75" s="23">
        <v>8306</v>
      </c>
      <c r="E75" s="25">
        <v>4400</v>
      </c>
      <c r="F75" s="25">
        <v>4400</v>
      </c>
      <c r="G75" s="26">
        <v>0</v>
      </c>
      <c r="H75" s="23">
        <v>1</v>
      </c>
      <c r="I75" s="23">
        <v>1</v>
      </c>
      <c r="J75" s="23">
        <v>0</v>
      </c>
      <c r="K75" s="26">
        <f t="shared" si="4"/>
        <v>0</v>
      </c>
      <c r="L75" s="26">
        <f t="shared" si="5"/>
        <v>0</v>
      </c>
      <c r="M75" s="26">
        <f t="shared" si="6"/>
        <v>0</v>
      </c>
      <c r="N75" s="26">
        <f t="shared" si="7"/>
        <v>0</v>
      </c>
    </row>
    <row r="76" spans="1:14" ht="22.5" x14ac:dyDescent="0.2">
      <c r="A76" s="23" t="s">
        <v>171</v>
      </c>
      <c r="B76" s="24" t="s">
        <v>172</v>
      </c>
      <c r="C76" s="24" t="s">
        <v>172</v>
      </c>
      <c r="D76" s="23">
        <v>8306</v>
      </c>
      <c r="E76" s="25">
        <v>4200</v>
      </c>
      <c r="F76" s="25">
        <v>4200</v>
      </c>
      <c r="G76" s="26">
        <v>0</v>
      </c>
      <c r="H76" s="23">
        <v>1</v>
      </c>
      <c r="I76" s="23">
        <v>1</v>
      </c>
      <c r="J76" s="23">
        <v>0</v>
      </c>
      <c r="K76" s="26">
        <f t="shared" si="4"/>
        <v>0</v>
      </c>
      <c r="L76" s="26">
        <f t="shared" si="5"/>
        <v>0</v>
      </c>
      <c r="M76" s="26">
        <f t="shared" si="6"/>
        <v>0</v>
      </c>
      <c r="N76" s="26">
        <f t="shared" si="7"/>
        <v>0</v>
      </c>
    </row>
    <row r="77" spans="1:14" x14ac:dyDescent="0.2">
      <c r="A77" s="23" t="s">
        <v>173</v>
      </c>
      <c r="B77" s="24" t="s">
        <v>174</v>
      </c>
      <c r="C77" s="24" t="s">
        <v>174</v>
      </c>
      <c r="D77" s="23">
        <v>8306</v>
      </c>
      <c r="E77" s="25">
        <v>26680</v>
      </c>
      <c r="F77" s="25">
        <v>26680</v>
      </c>
      <c r="G77" s="26">
        <v>25000</v>
      </c>
      <c r="H77" s="23">
        <v>1</v>
      </c>
      <c r="I77" s="23">
        <v>1</v>
      </c>
      <c r="J77" s="23">
        <v>1</v>
      </c>
      <c r="K77" s="26">
        <f t="shared" si="4"/>
        <v>0.93703148425787108</v>
      </c>
      <c r="L77" s="26">
        <f t="shared" si="5"/>
        <v>0.93703148425787108</v>
      </c>
      <c r="M77" s="26">
        <f t="shared" si="6"/>
        <v>1</v>
      </c>
      <c r="N77" s="26">
        <f t="shared" si="7"/>
        <v>1</v>
      </c>
    </row>
    <row r="78" spans="1:14" x14ac:dyDescent="0.2">
      <c r="A78" s="23" t="s">
        <v>175</v>
      </c>
      <c r="B78" s="24" t="s">
        <v>176</v>
      </c>
      <c r="C78" s="24" t="s">
        <v>176</v>
      </c>
      <c r="D78" s="23">
        <v>8306</v>
      </c>
      <c r="E78" s="25">
        <v>54600</v>
      </c>
      <c r="F78" s="25">
        <v>54600</v>
      </c>
      <c r="G78" s="26">
        <v>45000</v>
      </c>
      <c r="H78" s="23">
        <v>1</v>
      </c>
      <c r="I78" s="23">
        <v>1</v>
      </c>
      <c r="J78" s="23">
        <v>1</v>
      </c>
      <c r="K78" s="26">
        <f t="shared" si="4"/>
        <v>0.82417582417582413</v>
      </c>
      <c r="L78" s="26">
        <f t="shared" si="5"/>
        <v>0.82417582417582413</v>
      </c>
      <c r="M78" s="26">
        <f t="shared" si="6"/>
        <v>1</v>
      </c>
      <c r="N78" s="26">
        <f t="shared" si="7"/>
        <v>1</v>
      </c>
    </row>
    <row r="79" spans="1:14" ht="45" x14ac:dyDescent="0.2">
      <c r="A79" s="23" t="s">
        <v>177</v>
      </c>
      <c r="B79" s="24" t="s">
        <v>178</v>
      </c>
      <c r="C79" s="24" t="s">
        <v>178</v>
      </c>
      <c r="D79" s="23">
        <v>8306</v>
      </c>
      <c r="E79" s="25">
        <v>12000</v>
      </c>
      <c r="F79" s="25">
        <v>12000</v>
      </c>
      <c r="G79" s="26">
        <v>12000</v>
      </c>
      <c r="H79" s="23">
        <v>1</v>
      </c>
      <c r="I79" s="23">
        <v>1</v>
      </c>
      <c r="J79" s="23">
        <v>1</v>
      </c>
      <c r="K79" s="26">
        <f t="shared" si="4"/>
        <v>1</v>
      </c>
      <c r="L79" s="26">
        <f t="shared" si="5"/>
        <v>1</v>
      </c>
      <c r="M79" s="26">
        <f t="shared" si="6"/>
        <v>1</v>
      </c>
      <c r="N79" s="26">
        <f t="shared" si="7"/>
        <v>1</v>
      </c>
    </row>
    <row r="80" spans="1:14" x14ac:dyDescent="0.2">
      <c r="A80" s="23" t="s">
        <v>179</v>
      </c>
      <c r="B80" s="24" t="s">
        <v>180</v>
      </c>
      <c r="C80" s="24" t="s">
        <v>180</v>
      </c>
      <c r="D80" s="23">
        <v>8307</v>
      </c>
      <c r="E80" s="25">
        <v>9000</v>
      </c>
      <c r="F80" s="25">
        <v>9000</v>
      </c>
      <c r="G80" s="26">
        <v>6629.41</v>
      </c>
      <c r="H80" s="23">
        <v>1</v>
      </c>
      <c r="I80" s="23">
        <v>1</v>
      </c>
      <c r="J80" s="23">
        <v>1</v>
      </c>
      <c r="K80" s="26">
        <f t="shared" si="4"/>
        <v>0.73660111111111104</v>
      </c>
      <c r="L80" s="26">
        <f t="shared" si="5"/>
        <v>0.73660111111111104</v>
      </c>
      <c r="M80" s="26">
        <f t="shared" si="6"/>
        <v>1</v>
      </c>
      <c r="N80" s="26">
        <f t="shared" si="7"/>
        <v>1</v>
      </c>
    </row>
    <row r="81" spans="1:14" ht="22.5" x14ac:dyDescent="0.2">
      <c r="A81" s="23" t="s">
        <v>181</v>
      </c>
      <c r="B81" s="24" t="s">
        <v>68</v>
      </c>
      <c r="C81" s="24" t="s">
        <v>68</v>
      </c>
      <c r="D81" s="23">
        <v>8307</v>
      </c>
      <c r="E81" s="25">
        <v>3600</v>
      </c>
      <c r="F81" s="25">
        <v>3600</v>
      </c>
      <c r="G81" s="26">
        <v>2600</v>
      </c>
      <c r="H81" s="23">
        <v>1</v>
      </c>
      <c r="I81" s="23">
        <v>1</v>
      </c>
      <c r="J81" s="23">
        <v>1</v>
      </c>
      <c r="K81" s="26">
        <f t="shared" si="4"/>
        <v>0.72222222222222221</v>
      </c>
      <c r="L81" s="26">
        <f t="shared" si="5"/>
        <v>0.72222222222222221</v>
      </c>
      <c r="M81" s="26">
        <f t="shared" si="6"/>
        <v>1</v>
      </c>
      <c r="N81" s="26">
        <f t="shared" si="7"/>
        <v>1</v>
      </c>
    </row>
    <row r="82" spans="1:14" x14ac:dyDescent="0.2">
      <c r="A82" s="23" t="s">
        <v>182</v>
      </c>
      <c r="B82" s="24" t="s">
        <v>183</v>
      </c>
      <c r="C82" s="24" t="s">
        <v>183</v>
      </c>
      <c r="D82" s="23">
        <v>8307</v>
      </c>
      <c r="E82" s="25">
        <v>35000</v>
      </c>
      <c r="F82" s="25">
        <v>35000</v>
      </c>
      <c r="G82" s="26">
        <v>15500</v>
      </c>
      <c r="H82" s="23">
        <v>1</v>
      </c>
      <c r="I82" s="23">
        <v>1</v>
      </c>
      <c r="J82" s="23">
        <v>1</v>
      </c>
      <c r="K82" s="26">
        <f t="shared" si="4"/>
        <v>0.44285714285714284</v>
      </c>
      <c r="L82" s="26">
        <f t="shared" si="5"/>
        <v>0.44285714285714284</v>
      </c>
      <c r="M82" s="26">
        <f t="shared" si="6"/>
        <v>1</v>
      </c>
      <c r="N82" s="26">
        <f t="shared" si="7"/>
        <v>1</v>
      </c>
    </row>
    <row r="83" spans="1:14" x14ac:dyDescent="0.2">
      <c r="A83" s="23" t="s">
        <v>184</v>
      </c>
      <c r="B83" s="24" t="s">
        <v>146</v>
      </c>
      <c r="C83" s="24" t="s">
        <v>146</v>
      </c>
      <c r="D83" s="23">
        <v>8307</v>
      </c>
      <c r="E83" s="25">
        <v>4050</v>
      </c>
      <c r="F83" s="25">
        <v>4050</v>
      </c>
      <c r="G83" s="26">
        <v>2820</v>
      </c>
      <c r="H83" s="23">
        <v>1</v>
      </c>
      <c r="I83" s="23">
        <v>1</v>
      </c>
      <c r="J83" s="23">
        <v>1</v>
      </c>
      <c r="K83" s="26">
        <f t="shared" si="4"/>
        <v>0.6962962962962963</v>
      </c>
      <c r="L83" s="26">
        <f t="shared" si="5"/>
        <v>0.6962962962962963</v>
      </c>
      <c r="M83" s="26">
        <f t="shared" si="6"/>
        <v>1</v>
      </c>
      <c r="N83" s="26">
        <f t="shared" si="7"/>
        <v>1</v>
      </c>
    </row>
    <row r="84" spans="1:14" ht="22.5" x14ac:dyDescent="0.2">
      <c r="A84" s="23" t="s">
        <v>185</v>
      </c>
      <c r="B84" s="24" t="s">
        <v>186</v>
      </c>
      <c r="C84" s="24" t="s">
        <v>186</v>
      </c>
      <c r="D84" s="23">
        <v>8307</v>
      </c>
      <c r="E84" s="25">
        <v>2300</v>
      </c>
      <c r="F84" s="25">
        <v>2300</v>
      </c>
      <c r="G84" s="26">
        <v>2104.33</v>
      </c>
      <c r="H84" s="23">
        <v>1</v>
      </c>
      <c r="I84" s="23">
        <v>1</v>
      </c>
      <c r="J84" s="23">
        <v>1</v>
      </c>
      <c r="K84" s="26">
        <f t="shared" si="4"/>
        <v>0.91492608695652167</v>
      </c>
      <c r="L84" s="26">
        <f t="shared" si="5"/>
        <v>0.91492608695652167</v>
      </c>
      <c r="M84" s="26">
        <f t="shared" si="6"/>
        <v>1</v>
      </c>
      <c r="N84" s="26">
        <f t="shared" si="7"/>
        <v>1</v>
      </c>
    </row>
    <row r="85" spans="1:14" x14ac:dyDescent="0.2">
      <c r="A85" s="23" t="s">
        <v>187</v>
      </c>
      <c r="B85" s="24" t="s">
        <v>188</v>
      </c>
      <c r="C85" s="24" t="s">
        <v>188</v>
      </c>
      <c r="D85" s="23">
        <v>8307</v>
      </c>
      <c r="E85" s="25">
        <v>60000</v>
      </c>
      <c r="F85" s="25">
        <v>60000</v>
      </c>
      <c r="G85" s="26">
        <v>49863</v>
      </c>
      <c r="H85" s="23">
        <v>1</v>
      </c>
      <c r="I85" s="23">
        <v>1</v>
      </c>
      <c r="J85" s="23">
        <v>1</v>
      </c>
      <c r="K85" s="26">
        <f t="shared" si="4"/>
        <v>0.83104999999999996</v>
      </c>
      <c r="L85" s="26">
        <f t="shared" si="5"/>
        <v>0.83104999999999996</v>
      </c>
      <c r="M85" s="26">
        <f t="shared" si="6"/>
        <v>1</v>
      </c>
      <c r="N85" s="26">
        <f t="shared" si="7"/>
        <v>1</v>
      </c>
    </row>
    <row r="86" spans="1:14" ht="22.5" x14ac:dyDescent="0.2">
      <c r="A86" s="23" t="s">
        <v>189</v>
      </c>
      <c r="B86" s="24" t="s">
        <v>190</v>
      </c>
      <c r="C86" s="24" t="s">
        <v>190</v>
      </c>
      <c r="D86" s="23">
        <v>8307</v>
      </c>
      <c r="E86" s="25">
        <v>250000</v>
      </c>
      <c r="F86" s="25">
        <v>250000</v>
      </c>
      <c r="G86" s="26">
        <v>176025</v>
      </c>
      <c r="H86" s="23">
        <v>1</v>
      </c>
      <c r="I86" s="23">
        <v>1</v>
      </c>
      <c r="J86" s="23">
        <v>1</v>
      </c>
      <c r="K86" s="26">
        <f t="shared" si="4"/>
        <v>0.70409999999999995</v>
      </c>
      <c r="L86" s="26">
        <f t="shared" si="5"/>
        <v>0.70409999999999995</v>
      </c>
      <c r="M86" s="26">
        <f t="shared" si="6"/>
        <v>1</v>
      </c>
      <c r="N86" s="26">
        <f t="shared" si="7"/>
        <v>1</v>
      </c>
    </row>
    <row r="87" spans="1:14" ht="22.5" x14ac:dyDescent="0.2">
      <c r="A87" s="23" t="s">
        <v>191</v>
      </c>
      <c r="B87" s="24" t="s">
        <v>192</v>
      </c>
      <c r="C87" s="24" t="s">
        <v>192</v>
      </c>
      <c r="D87" s="23">
        <v>8307</v>
      </c>
      <c r="E87" s="25">
        <v>180000</v>
      </c>
      <c r="F87" s="25">
        <v>180000</v>
      </c>
      <c r="G87" s="26">
        <v>104364</v>
      </c>
      <c r="H87" s="23">
        <v>1</v>
      </c>
      <c r="I87" s="23">
        <v>1</v>
      </c>
      <c r="J87" s="23">
        <v>1</v>
      </c>
      <c r="K87" s="26">
        <f t="shared" si="4"/>
        <v>0.57979999999999998</v>
      </c>
      <c r="L87" s="26">
        <f t="shared" si="5"/>
        <v>0.57979999999999998</v>
      </c>
      <c r="M87" s="26">
        <f t="shared" si="6"/>
        <v>1</v>
      </c>
      <c r="N87" s="26">
        <f t="shared" si="7"/>
        <v>1</v>
      </c>
    </row>
    <row r="88" spans="1:14" ht="22.5" x14ac:dyDescent="0.2">
      <c r="A88" s="23" t="s">
        <v>193</v>
      </c>
      <c r="B88" s="24" t="s">
        <v>194</v>
      </c>
      <c r="C88" s="24" t="s">
        <v>194</v>
      </c>
      <c r="D88" s="23">
        <v>8307</v>
      </c>
      <c r="E88" s="25">
        <v>20000</v>
      </c>
      <c r="F88" s="25">
        <v>20000</v>
      </c>
      <c r="G88" s="26">
        <v>0</v>
      </c>
      <c r="H88" s="23">
        <v>1</v>
      </c>
      <c r="I88" s="23">
        <v>1</v>
      </c>
      <c r="J88" s="23">
        <v>0</v>
      </c>
      <c r="K88" s="26">
        <f t="shared" si="4"/>
        <v>0</v>
      </c>
      <c r="L88" s="26">
        <f t="shared" si="5"/>
        <v>0</v>
      </c>
      <c r="M88" s="26">
        <f t="shared" si="6"/>
        <v>0</v>
      </c>
      <c r="N88" s="26">
        <f t="shared" si="7"/>
        <v>0</v>
      </c>
    </row>
    <row r="89" spans="1:14" ht="22.5" x14ac:dyDescent="0.2">
      <c r="A89" s="23" t="s">
        <v>195</v>
      </c>
      <c r="B89" s="24" t="s">
        <v>196</v>
      </c>
      <c r="C89" s="24" t="s">
        <v>196</v>
      </c>
      <c r="D89" s="23">
        <v>8307</v>
      </c>
      <c r="E89" s="25">
        <v>20000</v>
      </c>
      <c r="F89" s="25">
        <v>20000</v>
      </c>
      <c r="G89" s="26">
        <v>0</v>
      </c>
      <c r="H89" s="23">
        <v>1</v>
      </c>
      <c r="I89" s="23">
        <v>1</v>
      </c>
      <c r="J89" s="23">
        <v>0</v>
      </c>
      <c r="K89" s="26">
        <f t="shared" si="4"/>
        <v>0</v>
      </c>
      <c r="L89" s="26">
        <f t="shared" si="5"/>
        <v>0</v>
      </c>
      <c r="M89" s="26">
        <f t="shared" si="6"/>
        <v>0</v>
      </c>
      <c r="N89" s="26">
        <f t="shared" si="7"/>
        <v>0</v>
      </c>
    </row>
    <row r="90" spans="1:14" ht="22.5" x14ac:dyDescent="0.2">
      <c r="A90" s="23" t="s">
        <v>197</v>
      </c>
      <c r="B90" s="24" t="s">
        <v>68</v>
      </c>
      <c r="C90" s="24" t="s">
        <v>68</v>
      </c>
      <c r="D90" s="23">
        <v>8307</v>
      </c>
      <c r="E90" s="25">
        <v>3600</v>
      </c>
      <c r="F90" s="25">
        <v>3600</v>
      </c>
      <c r="G90" s="26">
        <v>2580</v>
      </c>
      <c r="H90" s="23">
        <v>1</v>
      </c>
      <c r="I90" s="23">
        <v>1</v>
      </c>
      <c r="J90" s="23">
        <v>1</v>
      </c>
      <c r="K90" s="26">
        <f t="shared" si="4"/>
        <v>0.71666666666666667</v>
      </c>
      <c r="L90" s="26">
        <f t="shared" si="5"/>
        <v>0.71666666666666667</v>
      </c>
      <c r="M90" s="26">
        <f t="shared" si="6"/>
        <v>1</v>
      </c>
      <c r="N90" s="26">
        <f t="shared" si="7"/>
        <v>1</v>
      </c>
    </row>
    <row r="91" spans="1:14" x14ac:dyDescent="0.2">
      <c r="A91" s="23" t="s">
        <v>198</v>
      </c>
      <c r="B91" s="24" t="s">
        <v>199</v>
      </c>
      <c r="C91" s="24" t="s">
        <v>199</v>
      </c>
      <c r="D91" s="23">
        <v>8307</v>
      </c>
      <c r="E91" s="25">
        <v>25000</v>
      </c>
      <c r="F91" s="25">
        <v>0</v>
      </c>
      <c r="G91" s="26">
        <v>0</v>
      </c>
      <c r="H91" s="23">
        <v>1</v>
      </c>
      <c r="I91" s="23">
        <v>0</v>
      </c>
      <c r="J91" s="23">
        <v>0</v>
      </c>
      <c r="K91" s="26">
        <f t="shared" si="4"/>
        <v>0</v>
      </c>
      <c r="L91" s="26" t="e">
        <f t="shared" si="5"/>
        <v>#DIV/0!</v>
      </c>
      <c r="M91" s="26">
        <f t="shared" si="6"/>
        <v>0</v>
      </c>
      <c r="N91" s="26" t="e">
        <f t="shared" si="7"/>
        <v>#DIV/0!</v>
      </c>
    </row>
    <row r="92" spans="1:14" x14ac:dyDescent="0.2">
      <c r="A92" s="23" t="s">
        <v>200</v>
      </c>
      <c r="B92" s="24" t="s">
        <v>201</v>
      </c>
      <c r="C92" s="24" t="s">
        <v>201</v>
      </c>
      <c r="D92" s="23">
        <v>8307</v>
      </c>
      <c r="E92" s="25">
        <v>7000</v>
      </c>
      <c r="F92" s="25">
        <v>7000</v>
      </c>
      <c r="G92" s="26">
        <v>5900</v>
      </c>
      <c r="H92" s="23">
        <v>1</v>
      </c>
      <c r="I92" s="23">
        <v>1</v>
      </c>
      <c r="J92" s="23">
        <v>1</v>
      </c>
      <c r="K92" s="26">
        <f t="shared" si="4"/>
        <v>0.84285714285714286</v>
      </c>
      <c r="L92" s="26">
        <f t="shared" si="5"/>
        <v>0.84285714285714286</v>
      </c>
      <c r="M92" s="26">
        <f t="shared" si="6"/>
        <v>1</v>
      </c>
      <c r="N92" s="26">
        <f t="shared" si="7"/>
        <v>1</v>
      </c>
    </row>
    <row r="93" spans="1:14" ht="22.5" x14ac:dyDescent="0.2">
      <c r="A93" s="23" t="s">
        <v>202</v>
      </c>
      <c r="B93" s="24" t="s">
        <v>186</v>
      </c>
      <c r="C93" s="24" t="s">
        <v>186</v>
      </c>
      <c r="D93" s="23">
        <v>8307</v>
      </c>
      <c r="E93" s="25">
        <v>2300</v>
      </c>
      <c r="F93" s="25">
        <v>2300</v>
      </c>
      <c r="G93" s="26">
        <v>2104.33</v>
      </c>
      <c r="H93" s="23">
        <v>1</v>
      </c>
      <c r="I93" s="23">
        <v>1</v>
      </c>
      <c r="J93" s="23">
        <v>1</v>
      </c>
      <c r="K93" s="26">
        <f t="shared" si="4"/>
        <v>0.91492608695652167</v>
      </c>
      <c r="L93" s="26">
        <f t="shared" si="5"/>
        <v>0.91492608695652167</v>
      </c>
      <c r="M93" s="26">
        <f t="shared" si="6"/>
        <v>1</v>
      </c>
      <c r="N93" s="26">
        <f t="shared" si="7"/>
        <v>1</v>
      </c>
    </row>
    <row r="94" spans="1:14" ht="22.5" x14ac:dyDescent="0.2">
      <c r="A94" s="23" t="s">
        <v>203</v>
      </c>
      <c r="B94" s="24" t="s">
        <v>204</v>
      </c>
      <c r="C94" s="24" t="s">
        <v>204</v>
      </c>
      <c r="D94" s="23">
        <v>8307</v>
      </c>
      <c r="E94" s="25">
        <v>25000</v>
      </c>
      <c r="F94" s="25">
        <v>25000</v>
      </c>
      <c r="G94" s="26">
        <v>21736</v>
      </c>
      <c r="H94" s="23">
        <v>1</v>
      </c>
      <c r="I94" s="23">
        <v>1</v>
      </c>
      <c r="J94" s="23">
        <v>1</v>
      </c>
      <c r="K94" s="26">
        <f t="shared" si="4"/>
        <v>0.86943999999999999</v>
      </c>
      <c r="L94" s="26">
        <f t="shared" si="5"/>
        <v>0.86943999999999999</v>
      </c>
      <c r="M94" s="26">
        <f t="shared" si="6"/>
        <v>1</v>
      </c>
      <c r="N94" s="26">
        <f t="shared" si="7"/>
        <v>1</v>
      </c>
    </row>
    <row r="95" spans="1:14" x14ac:dyDescent="0.2">
      <c r="A95" s="23" t="s">
        <v>205</v>
      </c>
      <c r="B95" s="24" t="s">
        <v>206</v>
      </c>
      <c r="C95" s="24" t="s">
        <v>206</v>
      </c>
      <c r="D95" s="23">
        <v>8307</v>
      </c>
      <c r="E95" s="25">
        <v>8000</v>
      </c>
      <c r="F95" s="25">
        <v>8000</v>
      </c>
      <c r="G95" s="26">
        <v>6380</v>
      </c>
      <c r="H95" s="23">
        <v>1</v>
      </c>
      <c r="I95" s="23">
        <v>1</v>
      </c>
      <c r="J95" s="23">
        <v>1</v>
      </c>
      <c r="K95" s="26">
        <f t="shared" si="4"/>
        <v>0.79749999999999999</v>
      </c>
      <c r="L95" s="26">
        <f t="shared" si="5"/>
        <v>0.79749999999999999</v>
      </c>
      <c r="M95" s="26">
        <f t="shared" si="6"/>
        <v>1</v>
      </c>
      <c r="N95" s="26">
        <f t="shared" si="7"/>
        <v>1</v>
      </c>
    </row>
    <row r="96" spans="1:14" x14ac:dyDescent="0.2">
      <c r="A96" s="23" t="s">
        <v>207</v>
      </c>
      <c r="B96" s="24" t="s">
        <v>208</v>
      </c>
      <c r="C96" s="24" t="s">
        <v>208</v>
      </c>
      <c r="D96" s="23">
        <v>8307</v>
      </c>
      <c r="E96" s="25">
        <v>5000</v>
      </c>
      <c r="F96" s="25">
        <v>5000</v>
      </c>
      <c r="G96" s="26">
        <v>0</v>
      </c>
      <c r="H96" s="23">
        <v>1</v>
      </c>
      <c r="I96" s="23">
        <v>1</v>
      </c>
      <c r="J96" s="23">
        <v>0</v>
      </c>
      <c r="K96" s="26">
        <f t="shared" si="4"/>
        <v>0</v>
      </c>
      <c r="L96" s="26">
        <f t="shared" si="5"/>
        <v>0</v>
      </c>
      <c r="M96" s="26">
        <f t="shared" si="6"/>
        <v>0</v>
      </c>
      <c r="N96" s="26">
        <f t="shared" si="7"/>
        <v>0</v>
      </c>
    </row>
    <row r="97" spans="1:14" ht="22.5" x14ac:dyDescent="0.2">
      <c r="A97" s="23" t="s">
        <v>209</v>
      </c>
      <c r="B97" s="24" t="s">
        <v>210</v>
      </c>
      <c r="C97" s="24" t="s">
        <v>210</v>
      </c>
      <c r="D97" s="23">
        <v>8307</v>
      </c>
      <c r="E97" s="25">
        <v>3500</v>
      </c>
      <c r="F97" s="25">
        <v>3500</v>
      </c>
      <c r="G97" s="26">
        <v>990</v>
      </c>
      <c r="H97" s="23">
        <v>1</v>
      </c>
      <c r="I97" s="23">
        <v>1</v>
      </c>
      <c r="J97" s="23">
        <v>1</v>
      </c>
      <c r="K97" s="26">
        <f t="shared" si="4"/>
        <v>0.28285714285714286</v>
      </c>
      <c r="L97" s="26">
        <f t="shared" si="5"/>
        <v>0.28285714285714286</v>
      </c>
      <c r="M97" s="26">
        <f t="shared" si="6"/>
        <v>1</v>
      </c>
      <c r="N97" s="26">
        <f t="shared" si="7"/>
        <v>1</v>
      </c>
    </row>
    <row r="98" spans="1:14" ht="22.5" x14ac:dyDescent="0.2">
      <c r="A98" s="23" t="s">
        <v>211</v>
      </c>
      <c r="B98" s="24" t="s">
        <v>212</v>
      </c>
      <c r="C98" s="24" t="s">
        <v>212</v>
      </c>
      <c r="D98" s="23">
        <v>8307</v>
      </c>
      <c r="E98" s="25">
        <v>350000</v>
      </c>
      <c r="F98" s="25">
        <v>350000</v>
      </c>
      <c r="G98" s="26">
        <v>251914</v>
      </c>
      <c r="H98" s="23">
        <v>1</v>
      </c>
      <c r="I98" s="23">
        <v>1</v>
      </c>
      <c r="J98" s="23">
        <v>1</v>
      </c>
      <c r="K98" s="26">
        <f t="shared" si="4"/>
        <v>0.71975428571428568</v>
      </c>
      <c r="L98" s="26">
        <f t="shared" si="5"/>
        <v>0.71975428571428568</v>
      </c>
      <c r="M98" s="26">
        <f t="shared" si="6"/>
        <v>1</v>
      </c>
      <c r="N98" s="26">
        <f t="shared" si="7"/>
        <v>1</v>
      </c>
    </row>
    <row r="99" spans="1:14" ht="22.5" x14ac:dyDescent="0.2">
      <c r="A99" s="23" t="s">
        <v>213</v>
      </c>
      <c r="B99" s="24" t="s">
        <v>214</v>
      </c>
      <c r="C99" s="24" t="s">
        <v>214</v>
      </c>
      <c r="D99" s="23">
        <v>8307</v>
      </c>
      <c r="E99" s="25">
        <v>20000</v>
      </c>
      <c r="F99" s="25">
        <v>20000</v>
      </c>
      <c r="G99" s="26">
        <v>13932</v>
      </c>
      <c r="H99" s="23">
        <v>1</v>
      </c>
      <c r="I99" s="23">
        <v>1</v>
      </c>
      <c r="J99" s="23">
        <v>1</v>
      </c>
      <c r="K99" s="26">
        <f t="shared" si="4"/>
        <v>0.6966</v>
      </c>
      <c r="L99" s="26">
        <f t="shared" si="5"/>
        <v>0.6966</v>
      </c>
      <c r="M99" s="26">
        <f t="shared" si="6"/>
        <v>1</v>
      </c>
      <c r="N99" s="26">
        <f t="shared" si="7"/>
        <v>1</v>
      </c>
    </row>
    <row r="100" spans="1:14" ht="22.5" x14ac:dyDescent="0.2">
      <c r="A100" s="23" t="s">
        <v>215</v>
      </c>
      <c r="B100" s="24" t="s">
        <v>216</v>
      </c>
      <c r="C100" s="24" t="s">
        <v>216</v>
      </c>
      <c r="D100" s="23">
        <v>8307</v>
      </c>
      <c r="E100" s="25">
        <v>12000</v>
      </c>
      <c r="F100" s="25">
        <v>12000</v>
      </c>
      <c r="G100" s="26">
        <v>12000</v>
      </c>
      <c r="H100" s="23">
        <v>2</v>
      </c>
      <c r="I100" s="23">
        <v>2</v>
      </c>
      <c r="J100" s="23">
        <v>2</v>
      </c>
      <c r="K100" s="26">
        <f t="shared" si="4"/>
        <v>1</v>
      </c>
      <c r="L100" s="26">
        <f t="shared" si="5"/>
        <v>1</v>
      </c>
      <c r="M100" s="26">
        <f t="shared" si="6"/>
        <v>1</v>
      </c>
      <c r="N100" s="26">
        <f t="shared" si="7"/>
        <v>1</v>
      </c>
    </row>
    <row r="101" spans="1:14" ht="33.75" x14ac:dyDescent="0.2">
      <c r="A101" s="23" t="s">
        <v>217</v>
      </c>
      <c r="B101" s="24" t="s">
        <v>218</v>
      </c>
      <c r="C101" s="24" t="s">
        <v>218</v>
      </c>
      <c r="D101" s="23">
        <v>8307</v>
      </c>
      <c r="E101" s="25">
        <v>45000</v>
      </c>
      <c r="F101" s="25">
        <v>45000</v>
      </c>
      <c r="G101" s="26">
        <v>37000</v>
      </c>
      <c r="H101" s="23">
        <v>1</v>
      </c>
      <c r="I101" s="23">
        <v>1</v>
      </c>
      <c r="J101" s="23">
        <v>1</v>
      </c>
      <c r="K101" s="26">
        <f t="shared" si="4"/>
        <v>0.82222222222222219</v>
      </c>
      <c r="L101" s="26">
        <f t="shared" si="5"/>
        <v>0.82222222222222219</v>
      </c>
      <c r="M101" s="26">
        <f t="shared" si="6"/>
        <v>1</v>
      </c>
      <c r="N101" s="26">
        <f t="shared" si="7"/>
        <v>1</v>
      </c>
    </row>
    <row r="102" spans="1:14" x14ac:dyDescent="0.2">
      <c r="A102" s="23" t="s">
        <v>219</v>
      </c>
      <c r="B102" s="24" t="s">
        <v>220</v>
      </c>
      <c r="C102" s="24" t="s">
        <v>220</v>
      </c>
      <c r="D102" s="23">
        <v>8307</v>
      </c>
      <c r="E102" s="25">
        <v>12000</v>
      </c>
      <c r="F102" s="25">
        <v>12000</v>
      </c>
      <c r="G102" s="26">
        <v>11700</v>
      </c>
      <c r="H102" s="23">
        <v>2</v>
      </c>
      <c r="I102" s="23">
        <v>2</v>
      </c>
      <c r="J102" s="23">
        <v>2</v>
      </c>
      <c r="K102" s="26">
        <f t="shared" si="4"/>
        <v>0.97499999999999998</v>
      </c>
      <c r="L102" s="26">
        <f t="shared" si="5"/>
        <v>0.97499999999999998</v>
      </c>
      <c r="M102" s="26">
        <f t="shared" si="6"/>
        <v>1</v>
      </c>
      <c r="N102" s="26">
        <f t="shared" si="7"/>
        <v>1</v>
      </c>
    </row>
    <row r="103" spans="1:14" ht="22.5" x14ac:dyDescent="0.2">
      <c r="A103" s="23" t="s">
        <v>221</v>
      </c>
      <c r="B103" s="24" t="s">
        <v>222</v>
      </c>
      <c r="C103" s="24" t="s">
        <v>222</v>
      </c>
      <c r="D103" s="23">
        <v>8307</v>
      </c>
      <c r="E103" s="25">
        <v>70000</v>
      </c>
      <c r="F103" s="25">
        <v>68000</v>
      </c>
      <c r="G103" s="26">
        <v>28000</v>
      </c>
      <c r="H103" s="23">
        <v>1</v>
      </c>
      <c r="I103" s="23">
        <v>1</v>
      </c>
      <c r="J103" s="23">
        <v>1</v>
      </c>
      <c r="K103" s="26">
        <f>+G103/E103</f>
        <v>0.4</v>
      </c>
      <c r="L103" s="26">
        <f>+G103/F103</f>
        <v>0.41176470588235292</v>
      </c>
      <c r="M103" s="26">
        <f t="shared" si="6"/>
        <v>1</v>
      </c>
      <c r="N103" s="26">
        <f t="shared" si="7"/>
        <v>1</v>
      </c>
    </row>
    <row r="104" spans="1:14" ht="22.5" x14ac:dyDescent="0.2">
      <c r="A104" s="23" t="s">
        <v>223</v>
      </c>
      <c r="B104" s="24" t="s">
        <v>224</v>
      </c>
      <c r="C104" s="24" t="s">
        <v>224</v>
      </c>
      <c r="D104" s="23">
        <v>8307</v>
      </c>
      <c r="E104" s="25">
        <v>40000</v>
      </c>
      <c r="F104" s="25">
        <v>40000</v>
      </c>
      <c r="G104" s="26">
        <v>39990</v>
      </c>
      <c r="H104" s="23">
        <v>1</v>
      </c>
      <c r="I104" s="23">
        <v>1</v>
      </c>
      <c r="J104" s="23">
        <v>1</v>
      </c>
      <c r="K104" s="26">
        <f t="shared" si="4"/>
        <v>0.99975000000000003</v>
      </c>
      <c r="L104" s="26">
        <f t="shared" si="5"/>
        <v>0.99975000000000003</v>
      </c>
      <c r="M104" s="26">
        <f t="shared" si="6"/>
        <v>1</v>
      </c>
      <c r="N104" s="26">
        <f t="shared" si="7"/>
        <v>1</v>
      </c>
    </row>
    <row r="105" spans="1:14" x14ac:dyDescent="0.2">
      <c r="A105" s="23" t="s">
        <v>225</v>
      </c>
      <c r="B105" s="24" t="s">
        <v>226</v>
      </c>
      <c r="C105" s="24" t="s">
        <v>226</v>
      </c>
      <c r="D105" s="23">
        <v>8307</v>
      </c>
      <c r="E105" s="25">
        <v>10000</v>
      </c>
      <c r="F105" s="25">
        <v>12000</v>
      </c>
      <c r="G105" s="26">
        <v>12000</v>
      </c>
      <c r="H105" s="23">
        <v>1</v>
      </c>
      <c r="I105" s="23">
        <v>1</v>
      </c>
      <c r="J105" s="23">
        <v>1</v>
      </c>
      <c r="K105" s="26">
        <f t="shared" si="4"/>
        <v>1.2</v>
      </c>
      <c r="L105" s="26">
        <f t="shared" si="5"/>
        <v>1</v>
      </c>
      <c r="M105" s="26">
        <f t="shared" si="6"/>
        <v>1</v>
      </c>
      <c r="N105" s="26">
        <f t="shared" si="7"/>
        <v>1</v>
      </c>
    </row>
    <row r="106" spans="1:14" x14ac:dyDescent="0.2">
      <c r="A106" s="23" t="s">
        <v>227</v>
      </c>
      <c r="B106" s="24" t="s">
        <v>228</v>
      </c>
      <c r="C106" s="24" t="s">
        <v>228</v>
      </c>
      <c r="D106" s="23">
        <v>8307</v>
      </c>
      <c r="E106" s="25">
        <v>6000</v>
      </c>
      <c r="F106" s="25">
        <v>6000</v>
      </c>
      <c r="G106" s="26">
        <v>3691.12</v>
      </c>
      <c r="H106" s="23">
        <v>1</v>
      </c>
      <c r="I106" s="23">
        <v>1</v>
      </c>
      <c r="J106" s="23">
        <v>1</v>
      </c>
      <c r="K106" s="26">
        <f t="shared" si="4"/>
        <v>0.61518666666666666</v>
      </c>
      <c r="L106" s="26">
        <f t="shared" si="5"/>
        <v>0.61518666666666666</v>
      </c>
      <c r="M106" s="26">
        <f t="shared" si="6"/>
        <v>1</v>
      </c>
      <c r="N106" s="26">
        <f t="shared" si="7"/>
        <v>1</v>
      </c>
    </row>
    <row r="107" spans="1:14" x14ac:dyDescent="0.2">
      <c r="A107" s="23" t="s">
        <v>229</v>
      </c>
      <c r="B107" s="24" t="s">
        <v>230</v>
      </c>
      <c r="C107" s="24" t="s">
        <v>230</v>
      </c>
      <c r="D107" s="23">
        <v>8307</v>
      </c>
      <c r="E107" s="25">
        <v>4000</v>
      </c>
      <c r="F107" s="25">
        <v>4000</v>
      </c>
      <c r="G107" s="26">
        <v>3665.6</v>
      </c>
      <c r="H107" s="23">
        <v>1</v>
      </c>
      <c r="I107" s="23">
        <v>1</v>
      </c>
      <c r="J107" s="23">
        <v>1</v>
      </c>
      <c r="K107" s="26">
        <f t="shared" si="4"/>
        <v>0.91639999999999999</v>
      </c>
      <c r="L107" s="26">
        <f t="shared" si="5"/>
        <v>0.91639999999999999</v>
      </c>
      <c r="M107" s="26">
        <f t="shared" si="6"/>
        <v>1</v>
      </c>
      <c r="N107" s="26">
        <f t="shared" si="7"/>
        <v>1</v>
      </c>
    </row>
    <row r="108" spans="1:14" ht="22.5" x14ac:dyDescent="0.2">
      <c r="A108" s="23" t="s">
        <v>231</v>
      </c>
      <c r="B108" s="24" t="s">
        <v>232</v>
      </c>
      <c r="C108" s="24" t="s">
        <v>232</v>
      </c>
      <c r="D108" s="23">
        <v>8307</v>
      </c>
      <c r="E108" s="25">
        <v>20000</v>
      </c>
      <c r="F108" s="25">
        <v>20000</v>
      </c>
      <c r="G108" s="26">
        <v>19327.919999999998</v>
      </c>
      <c r="H108" s="23">
        <v>1</v>
      </c>
      <c r="I108" s="23">
        <v>1</v>
      </c>
      <c r="J108" s="23">
        <v>1</v>
      </c>
      <c r="K108" s="26">
        <f t="shared" si="4"/>
        <v>0.96639599999999992</v>
      </c>
      <c r="L108" s="26">
        <f t="shared" si="5"/>
        <v>0.96639599999999992</v>
      </c>
      <c r="M108" s="26">
        <f t="shared" si="6"/>
        <v>1</v>
      </c>
      <c r="N108" s="26">
        <f t="shared" si="7"/>
        <v>1</v>
      </c>
    </row>
    <row r="109" spans="1:14" x14ac:dyDescent="0.2">
      <c r="A109" s="23" t="s">
        <v>233</v>
      </c>
      <c r="B109" s="24" t="s">
        <v>234</v>
      </c>
      <c r="C109" s="24" t="s">
        <v>234</v>
      </c>
      <c r="D109" s="23">
        <v>8307</v>
      </c>
      <c r="E109" s="25">
        <v>10000</v>
      </c>
      <c r="F109" s="25">
        <v>10000</v>
      </c>
      <c r="G109" s="26">
        <v>9826.01</v>
      </c>
      <c r="H109" s="23">
        <v>1</v>
      </c>
      <c r="I109" s="23">
        <v>1</v>
      </c>
      <c r="J109" s="23">
        <v>1</v>
      </c>
      <c r="K109" s="26">
        <f t="shared" si="4"/>
        <v>0.98260100000000006</v>
      </c>
      <c r="L109" s="26">
        <f t="shared" si="5"/>
        <v>0.98260100000000006</v>
      </c>
      <c r="M109" s="26">
        <f t="shared" si="6"/>
        <v>1</v>
      </c>
      <c r="N109" s="26">
        <f t="shared" si="7"/>
        <v>1</v>
      </c>
    </row>
    <row r="110" spans="1:14" x14ac:dyDescent="0.2">
      <c r="A110" s="23" t="s">
        <v>235</v>
      </c>
      <c r="B110" s="24" t="s">
        <v>236</v>
      </c>
      <c r="C110" s="24" t="s">
        <v>236</v>
      </c>
      <c r="D110" s="23">
        <v>8307</v>
      </c>
      <c r="E110" s="25">
        <v>20000</v>
      </c>
      <c r="F110" s="25">
        <v>20000</v>
      </c>
      <c r="G110" s="26">
        <v>20000</v>
      </c>
      <c r="H110" s="23">
        <v>1</v>
      </c>
      <c r="I110" s="23">
        <v>1</v>
      </c>
      <c r="J110" s="23">
        <v>1</v>
      </c>
      <c r="K110" s="26">
        <f t="shared" si="4"/>
        <v>1</v>
      </c>
      <c r="L110" s="26">
        <f t="shared" si="5"/>
        <v>1</v>
      </c>
      <c r="M110" s="26">
        <f t="shared" si="6"/>
        <v>1</v>
      </c>
      <c r="N110" s="26">
        <f t="shared" si="7"/>
        <v>1</v>
      </c>
    </row>
    <row r="111" spans="1:14" ht="22.5" x14ac:dyDescent="0.2">
      <c r="A111" s="23" t="s">
        <v>237</v>
      </c>
      <c r="B111" s="24" t="s">
        <v>238</v>
      </c>
      <c r="C111" s="24" t="s">
        <v>238</v>
      </c>
      <c r="D111" s="23">
        <v>8307</v>
      </c>
      <c r="E111" s="25">
        <v>25000</v>
      </c>
      <c r="F111" s="25">
        <v>25000</v>
      </c>
      <c r="G111" s="26">
        <v>14379.3</v>
      </c>
      <c r="H111" s="23">
        <v>2</v>
      </c>
      <c r="I111" s="23">
        <v>2</v>
      </c>
      <c r="J111" s="23">
        <v>2</v>
      </c>
      <c r="K111" s="26">
        <f t="shared" si="4"/>
        <v>0.57517200000000002</v>
      </c>
      <c r="L111" s="26">
        <f t="shared" si="5"/>
        <v>0.57517200000000002</v>
      </c>
      <c r="M111" s="26">
        <f t="shared" si="6"/>
        <v>1</v>
      </c>
      <c r="N111" s="26">
        <f t="shared" si="7"/>
        <v>1</v>
      </c>
    </row>
    <row r="112" spans="1:14" x14ac:dyDescent="0.2">
      <c r="A112" s="23" t="s">
        <v>239</v>
      </c>
      <c r="B112" s="24" t="s">
        <v>240</v>
      </c>
      <c r="C112" s="24" t="s">
        <v>240</v>
      </c>
      <c r="D112" s="23">
        <v>8307</v>
      </c>
      <c r="E112" s="25">
        <v>15000</v>
      </c>
      <c r="F112" s="25">
        <v>15000</v>
      </c>
      <c r="G112" s="26">
        <v>0</v>
      </c>
      <c r="H112" s="23">
        <v>1</v>
      </c>
      <c r="I112" s="23">
        <v>1</v>
      </c>
      <c r="J112" s="23">
        <v>0</v>
      </c>
      <c r="K112" s="26">
        <f t="shared" si="4"/>
        <v>0</v>
      </c>
      <c r="L112" s="26">
        <f t="shared" si="5"/>
        <v>0</v>
      </c>
      <c r="M112" s="26">
        <f t="shared" si="6"/>
        <v>0</v>
      </c>
      <c r="N112" s="26">
        <f t="shared" si="7"/>
        <v>0</v>
      </c>
    </row>
    <row r="113" spans="1:14" x14ac:dyDescent="0.2">
      <c r="A113" s="23" t="s">
        <v>241</v>
      </c>
      <c r="B113" s="24" t="s">
        <v>242</v>
      </c>
      <c r="C113" s="24" t="s">
        <v>242</v>
      </c>
      <c r="D113" s="23">
        <v>8307</v>
      </c>
      <c r="E113" s="25">
        <v>16000</v>
      </c>
      <c r="F113" s="25">
        <v>16000</v>
      </c>
      <c r="G113" s="26">
        <v>6860.34</v>
      </c>
      <c r="H113" s="23">
        <v>2</v>
      </c>
      <c r="I113" s="23">
        <v>2</v>
      </c>
      <c r="J113" s="23">
        <v>2</v>
      </c>
      <c r="K113" s="26">
        <f t="shared" si="4"/>
        <v>0.42877124999999999</v>
      </c>
      <c r="L113" s="26">
        <f t="shared" si="5"/>
        <v>0.42877124999999999</v>
      </c>
      <c r="M113" s="26">
        <f t="shared" si="6"/>
        <v>1</v>
      </c>
      <c r="N113" s="26">
        <f t="shared" si="7"/>
        <v>1</v>
      </c>
    </row>
    <row r="114" spans="1:14" x14ac:dyDescent="0.2">
      <c r="A114" s="23" t="s">
        <v>243</v>
      </c>
      <c r="B114" s="24" t="s">
        <v>244</v>
      </c>
      <c r="C114" s="24" t="s">
        <v>244</v>
      </c>
      <c r="D114" s="23">
        <v>8307</v>
      </c>
      <c r="E114" s="25">
        <v>24000</v>
      </c>
      <c r="F114" s="25">
        <v>24000</v>
      </c>
      <c r="G114" s="26">
        <v>15600</v>
      </c>
      <c r="H114" s="23">
        <v>4</v>
      </c>
      <c r="I114" s="23">
        <v>4</v>
      </c>
      <c r="J114" s="23">
        <v>4</v>
      </c>
      <c r="K114" s="26">
        <f t="shared" si="4"/>
        <v>0.65</v>
      </c>
      <c r="L114" s="26">
        <f t="shared" si="5"/>
        <v>0.65</v>
      </c>
      <c r="M114" s="26">
        <f t="shared" si="6"/>
        <v>1</v>
      </c>
      <c r="N114" s="26">
        <f t="shared" si="7"/>
        <v>1</v>
      </c>
    </row>
    <row r="115" spans="1:14" x14ac:dyDescent="0.2">
      <c r="A115" s="23" t="s">
        <v>245</v>
      </c>
      <c r="B115" s="24" t="s">
        <v>246</v>
      </c>
      <c r="C115" s="24" t="s">
        <v>246</v>
      </c>
      <c r="D115" s="23">
        <v>8307</v>
      </c>
      <c r="E115" s="25">
        <v>80000</v>
      </c>
      <c r="F115" s="25">
        <v>80000</v>
      </c>
      <c r="G115" s="26">
        <v>39900</v>
      </c>
      <c r="H115" s="23">
        <v>1</v>
      </c>
      <c r="I115" s="23">
        <v>1</v>
      </c>
      <c r="J115" s="23">
        <v>1</v>
      </c>
      <c r="K115" s="26">
        <f t="shared" si="4"/>
        <v>0.49875000000000003</v>
      </c>
      <c r="L115" s="26">
        <f t="shared" si="5"/>
        <v>0.49875000000000003</v>
      </c>
      <c r="M115" s="26">
        <f t="shared" si="6"/>
        <v>1</v>
      </c>
      <c r="N115" s="26">
        <f t="shared" si="7"/>
        <v>1</v>
      </c>
    </row>
    <row r="116" spans="1:14" x14ac:dyDescent="0.2">
      <c r="A116" s="23" t="s">
        <v>247</v>
      </c>
      <c r="B116" s="24" t="s">
        <v>248</v>
      </c>
      <c r="C116" s="24" t="s">
        <v>248</v>
      </c>
      <c r="D116" s="23">
        <v>8307</v>
      </c>
      <c r="E116" s="25">
        <v>75000</v>
      </c>
      <c r="F116" s="25">
        <v>75000</v>
      </c>
      <c r="G116" s="26">
        <v>70193.320000000007</v>
      </c>
      <c r="H116" s="23">
        <v>1</v>
      </c>
      <c r="I116" s="23">
        <v>1</v>
      </c>
      <c r="J116" s="23">
        <v>1</v>
      </c>
      <c r="K116" s="26">
        <f t="shared" si="4"/>
        <v>0.93591093333333342</v>
      </c>
      <c r="L116" s="26">
        <f t="shared" si="5"/>
        <v>0.93591093333333342</v>
      </c>
      <c r="M116" s="26">
        <f t="shared" si="6"/>
        <v>1</v>
      </c>
      <c r="N116" s="26">
        <f t="shared" si="7"/>
        <v>1</v>
      </c>
    </row>
    <row r="117" spans="1:14" x14ac:dyDescent="0.2">
      <c r="A117" s="23" t="s">
        <v>249</v>
      </c>
      <c r="B117" s="24" t="s">
        <v>250</v>
      </c>
      <c r="C117" s="24" t="s">
        <v>250</v>
      </c>
      <c r="D117" s="23">
        <v>8307</v>
      </c>
      <c r="E117" s="25">
        <v>577750.4</v>
      </c>
      <c r="F117" s="25">
        <v>577750.4</v>
      </c>
      <c r="G117" s="26">
        <v>0</v>
      </c>
      <c r="H117" s="23">
        <v>1</v>
      </c>
      <c r="I117" s="23">
        <v>1</v>
      </c>
      <c r="J117" s="23">
        <v>0</v>
      </c>
      <c r="K117" s="26">
        <f t="shared" si="4"/>
        <v>0</v>
      </c>
      <c r="L117" s="26">
        <f t="shared" si="5"/>
        <v>0</v>
      </c>
      <c r="M117" s="26">
        <f t="shared" si="6"/>
        <v>0</v>
      </c>
      <c r="N117" s="26">
        <f t="shared" si="7"/>
        <v>0</v>
      </c>
    </row>
    <row r="118" spans="1:14" ht="22.5" x14ac:dyDescent="0.2">
      <c r="A118" s="23" t="s">
        <v>251</v>
      </c>
      <c r="B118" s="24" t="s">
        <v>68</v>
      </c>
      <c r="C118" s="24" t="s">
        <v>68</v>
      </c>
      <c r="D118" s="23">
        <v>8307</v>
      </c>
      <c r="E118" s="25">
        <v>3600</v>
      </c>
      <c r="F118" s="25">
        <v>3600</v>
      </c>
      <c r="G118" s="26">
        <v>2600</v>
      </c>
      <c r="H118" s="23">
        <v>1</v>
      </c>
      <c r="I118" s="23">
        <v>1</v>
      </c>
      <c r="J118" s="23">
        <v>1</v>
      </c>
      <c r="K118" s="26">
        <f t="shared" si="4"/>
        <v>0.72222222222222221</v>
      </c>
      <c r="L118" s="26">
        <f t="shared" si="5"/>
        <v>0.72222222222222221</v>
      </c>
      <c r="M118" s="26">
        <f t="shared" si="6"/>
        <v>1</v>
      </c>
      <c r="N118" s="26">
        <f t="shared" si="7"/>
        <v>1</v>
      </c>
    </row>
    <row r="119" spans="1:14" x14ac:dyDescent="0.2">
      <c r="A119" s="23" t="s">
        <v>252</v>
      </c>
      <c r="B119" s="24" t="s">
        <v>146</v>
      </c>
      <c r="C119" s="24" t="s">
        <v>146</v>
      </c>
      <c r="D119" s="23">
        <v>8307</v>
      </c>
      <c r="E119" s="25">
        <v>4050</v>
      </c>
      <c r="F119" s="25">
        <v>4050</v>
      </c>
      <c r="G119" s="26">
        <v>2260</v>
      </c>
      <c r="H119" s="23">
        <v>1</v>
      </c>
      <c r="I119" s="23">
        <v>1</v>
      </c>
      <c r="J119" s="23">
        <v>1</v>
      </c>
      <c r="K119" s="26">
        <f t="shared" si="4"/>
        <v>0.55802469135802468</v>
      </c>
      <c r="L119" s="26">
        <f t="shared" si="5"/>
        <v>0.55802469135802468</v>
      </c>
      <c r="M119" s="26">
        <f t="shared" si="6"/>
        <v>1</v>
      </c>
      <c r="N119" s="26">
        <f t="shared" si="7"/>
        <v>1</v>
      </c>
    </row>
    <row r="120" spans="1:14" ht="22.5" x14ac:dyDescent="0.2">
      <c r="A120" s="23" t="s">
        <v>253</v>
      </c>
      <c r="B120" s="24" t="s">
        <v>186</v>
      </c>
      <c r="C120" s="24" t="s">
        <v>186</v>
      </c>
      <c r="D120" s="23">
        <v>8307</v>
      </c>
      <c r="E120" s="25">
        <v>2300</v>
      </c>
      <c r="F120" s="25">
        <v>2300</v>
      </c>
      <c r="G120" s="26">
        <v>2264.0300000000002</v>
      </c>
      <c r="H120" s="23">
        <v>1</v>
      </c>
      <c r="I120" s="23">
        <v>1</v>
      </c>
      <c r="J120" s="23">
        <v>1</v>
      </c>
      <c r="K120" s="26">
        <f t="shared" si="4"/>
        <v>0.98436086956521751</v>
      </c>
      <c r="L120" s="26">
        <f t="shared" si="5"/>
        <v>0.98436086956521751</v>
      </c>
      <c r="M120" s="26">
        <f t="shared" si="6"/>
        <v>1</v>
      </c>
      <c r="N120" s="26">
        <f t="shared" si="7"/>
        <v>1</v>
      </c>
    </row>
    <row r="121" spans="1:14" ht="78.75" x14ac:dyDescent="0.2">
      <c r="A121" s="23" t="s">
        <v>254</v>
      </c>
      <c r="B121" s="24" t="s">
        <v>255</v>
      </c>
      <c r="C121" s="24" t="s">
        <v>255</v>
      </c>
      <c r="D121" s="23">
        <v>8307</v>
      </c>
      <c r="E121" s="25">
        <v>55000</v>
      </c>
      <c r="F121" s="25">
        <v>55000</v>
      </c>
      <c r="G121" s="26">
        <v>0</v>
      </c>
      <c r="H121" s="23">
        <v>1</v>
      </c>
      <c r="I121" s="23">
        <v>1</v>
      </c>
      <c r="J121" s="23">
        <v>0</v>
      </c>
      <c r="K121" s="26">
        <f t="shared" si="4"/>
        <v>0</v>
      </c>
      <c r="L121" s="26">
        <f t="shared" si="5"/>
        <v>0</v>
      </c>
      <c r="M121" s="26">
        <f t="shared" si="6"/>
        <v>0</v>
      </c>
      <c r="N121" s="26">
        <f t="shared" si="7"/>
        <v>0</v>
      </c>
    </row>
    <row r="122" spans="1:14" ht="33.75" x14ac:dyDescent="0.2">
      <c r="A122" s="23" t="s">
        <v>256</v>
      </c>
      <c r="B122" s="24" t="s">
        <v>257</v>
      </c>
      <c r="C122" s="24" t="s">
        <v>257</v>
      </c>
      <c r="D122" s="23">
        <v>8307</v>
      </c>
      <c r="E122" s="25">
        <v>50000</v>
      </c>
      <c r="F122" s="25">
        <v>50000</v>
      </c>
      <c r="G122" s="26">
        <v>38950</v>
      </c>
      <c r="H122" s="23">
        <v>1</v>
      </c>
      <c r="I122" s="23">
        <v>1</v>
      </c>
      <c r="J122" s="23">
        <v>1</v>
      </c>
      <c r="K122" s="26">
        <f t="shared" si="4"/>
        <v>0.77900000000000003</v>
      </c>
      <c r="L122" s="26">
        <f t="shared" si="5"/>
        <v>0.77900000000000003</v>
      </c>
      <c r="M122" s="26">
        <f t="shared" si="6"/>
        <v>1</v>
      </c>
      <c r="N122" s="26">
        <f t="shared" si="7"/>
        <v>1</v>
      </c>
    </row>
    <row r="123" spans="1:14" ht="22.5" x14ac:dyDescent="0.2">
      <c r="A123" s="23" t="s">
        <v>258</v>
      </c>
      <c r="B123" s="24" t="s">
        <v>259</v>
      </c>
      <c r="C123" s="24" t="s">
        <v>259</v>
      </c>
      <c r="D123" s="23">
        <v>8307</v>
      </c>
      <c r="E123" s="25">
        <v>80000</v>
      </c>
      <c r="F123" s="25">
        <v>80000</v>
      </c>
      <c r="G123" s="26">
        <v>33000</v>
      </c>
      <c r="H123" s="23">
        <v>1</v>
      </c>
      <c r="I123" s="23">
        <v>1</v>
      </c>
      <c r="J123" s="23">
        <v>1</v>
      </c>
      <c r="K123" s="26">
        <f t="shared" si="4"/>
        <v>0.41249999999999998</v>
      </c>
      <c r="L123" s="26">
        <f t="shared" si="5"/>
        <v>0.41249999999999998</v>
      </c>
      <c r="M123" s="26">
        <f t="shared" si="6"/>
        <v>1</v>
      </c>
      <c r="N123" s="26">
        <f t="shared" si="7"/>
        <v>1</v>
      </c>
    </row>
    <row r="124" spans="1:14" ht="45" x14ac:dyDescent="0.2">
      <c r="A124" s="23" t="s">
        <v>260</v>
      </c>
      <c r="B124" s="24" t="s">
        <v>261</v>
      </c>
      <c r="C124" s="24" t="s">
        <v>261</v>
      </c>
      <c r="D124" s="23">
        <v>8307</v>
      </c>
      <c r="E124" s="25">
        <v>60000</v>
      </c>
      <c r="F124" s="25">
        <v>60000</v>
      </c>
      <c r="G124" s="26">
        <v>0</v>
      </c>
      <c r="H124" s="23">
        <v>1</v>
      </c>
      <c r="I124" s="23">
        <v>1</v>
      </c>
      <c r="J124" s="23">
        <v>0</v>
      </c>
      <c r="K124" s="26">
        <f t="shared" si="4"/>
        <v>0</v>
      </c>
      <c r="L124" s="26">
        <f t="shared" si="5"/>
        <v>0</v>
      </c>
      <c r="M124" s="26">
        <f t="shared" si="6"/>
        <v>0</v>
      </c>
      <c r="N124" s="26">
        <f t="shared" si="7"/>
        <v>0</v>
      </c>
    </row>
    <row r="125" spans="1:14" ht="123.75" x14ac:dyDescent="0.2">
      <c r="A125" s="23" t="s">
        <v>262</v>
      </c>
      <c r="B125" s="24" t="s">
        <v>263</v>
      </c>
      <c r="C125" s="24" t="s">
        <v>263</v>
      </c>
      <c r="D125" s="23">
        <v>8307</v>
      </c>
      <c r="E125" s="25">
        <v>85000</v>
      </c>
      <c r="F125" s="25">
        <v>85000</v>
      </c>
      <c r="G125" s="26">
        <v>0</v>
      </c>
      <c r="H125" s="23">
        <v>1</v>
      </c>
      <c r="I125" s="23">
        <v>1</v>
      </c>
      <c r="J125" s="23">
        <v>0</v>
      </c>
      <c r="K125" s="26">
        <f t="shared" si="4"/>
        <v>0</v>
      </c>
      <c r="L125" s="26">
        <f t="shared" si="5"/>
        <v>0</v>
      </c>
      <c r="M125" s="26">
        <f t="shared" si="6"/>
        <v>0</v>
      </c>
      <c r="N125" s="26">
        <f t="shared" si="7"/>
        <v>0</v>
      </c>
    </row>
    <row r="126" spans="1:14" x14ac:dyDescent="0.2">
      <c r="A126" s="23" t="s">
        <v>264</v>
      </c>
      <c r="B126" s="24" t="s">
        <v>265</v>
      </c>
      <c r="C126" s="24" t="s">
        <v>265</v>
      </c>
      <c r="D126" s="23">
        <v>8307</v>
      </c>
      <c r="E126" s="25">
        <v>120000</v>
      </c>
      <c r="F126" s="25">
        <v>120000</v>
      </c>
      <c r="G126" s="26">
        <v>120000</v>
      </c>
      <c r="H126" s="23">
        <v>1</v>
      </c>
      <c r="I126" s="23">
        <v>1</v>
      </c>
      <c r="J126" s="23">
        <v>1</v>
      </c>
      <c r="K126" s="26">
        <f t="shared" si="4"/>
        <v>1</v>
      </c>
      <c r="L126" s="26">
        <f t="shared" si="5"/>
        <v>1</v>
      </c>
      <c r="M126" s="26">
        <f t="shared" si="6"/>
        <v>1</v>
      </c>
      <c r="N126" s="26">
        <f t="shared" si="7"/>
        <v>1</v>
      </c>
    </row>
    <row r="127" spans="1:14" x14ac:dyDescent="0.2">
      <c r="A127" s="23" t="s">
        <v>266</v>
      </c>
      <c r="B127" s="24" t="s">
        <v>62</v>
      </c>
      <c r="C127" s="24" t="s">
        <v>62</v>
      </c>
      <c r="D127" s="23">
        <v>8307</v>
      </c>
      <c r="E127" s="25">
        <v>5300</v>
      </c>
      <c r="F127" s="25">
        <v>5300</v>
      </c>
      <c r="G127" s="26">
        <v>0</v>
      </c>
      <c r="H127" s="23">
        <v>1</v>
      </c>
      <c r="I127" s="23">
        <v>1</v>
      </c>
      <c r="J127" s="23">
        <v>0</v>
      </c>
      <c r="K127" s="26">
        <f t="shared" si="4"/>
        <v>0</v>
      </c>
      <c r="L127" s="26">
        <f t="shared" si="5"/>
        <v>0</v>
      </c>
      <c r="M127" s="26">
        <f t="shared" si="6"/>
        <v>0</v>
      </c>
      <c r="N127" s="26">
        <f t="shared" si="7"/>
        <v>0</v>
      </c>
    </row>
    <row r="128" spans="1:14" x14ac:dyDescent="0.2">
      <c r="A128" s="23" t="s">
        <v>267</v>
      </c>
      <c r="B128" s="24" t="s">
        <v>268</v>
      </c>
      <c r="C128" s="24" t="s">
        <v>268</v>
      </c>
      <c r="D128" s="23">
        <v>8307</v>
      </c>
      <c r="E128" s="25">
        <v>3000</v>
      </c>
      <c r="F128" s="25">
        <v>3000</v>
      </c>
      <c r="G128" s="26">
        <v>2848</v>
      </c>
      <c r="H128" s="23">
        <v>2</v>
      </c>
      <c r="I128" s="23">
        <v>2</v>
      </c>
      <c r="J128" s="23">
        <v>2</v>
      </c>
      <c r="K128" s="26">
        <f t="shared" si="4"/>
        <v>0.94933333333333336</v>
      </c>
      <c r="L128" s="26">
        <f t="shared" si="5"/>
        <v>0.94933333333333336</v>
      </c>
      <c r="M128" s="26">
        <f t="shared" si="6"/>
        <v>1</v>
      </c>
      <c r="N128" s="26">
        <f t="shared" si="7"/>
        <v>1</v>
      </c>
    </row>
    <row r="129" spans="1:14" ht="22.5" x14ac:dyDescent="0.2">
      <c r="A129" s="23" t="s">
        <v>269</v>
      </c>
      <c r="B129" s="24" t="s">
        <v>270</v>
      </c>
      <c r="C129" s="24" t="s">
        <v>270</v>
      </c>
      <c r="D129" s="23">
        <v>8307</v>
      </c>
      <c r="E129" s="25">
        <v>7200</v>
      </c>
      <c r="F129" s="25">
        <v>7200</v>
      </c>
      <c r="G129" s="26">
        <v>5200</v>
      </c>
      <c r="H129" s="23">
        <v>2</v>
      </c>
      <c r="I129" s="23">
        <v>2</v>
      </c>
      <c r="J129" s="23">
        <v>2</v>
      </c>
      <c r="K129" s="26">
        <f t="shared" si="4"/>
        <v>0.72222222222222221</v>
      </c>
      <c r="L129" s="26">
        <f t="shared" si="5"/>
        <v>0.72222222222222221</v>
      </c>
      <c r="M129" s="26">
        <f t="shared" si="6"/>
        <v>1</v>
      </c>
      <c r="N129" s="26">
        <f t="shared" si="7"/>
        <v>1</v>
      </c>
    </row>
    <row r="130" spans="1:14" x14ac:dyDescent="0.2">
      <c r="A130" s="23" t="s">
        <v>271</v>
      </c>
      <c r="B130" s="24" t="s">
        <v>146</v>
      </c>
      <c r="C130" s="24" t="s">
        <v>146</v>
      </c>
      <c r="D130" s="23">
        <v>8307</v>
      </c>
      <c r="E130" s="25">
        <v>4050</v>
      </c>
      <c r="F130" s="25">
        <v>4050</v>
      </c>
      <c r="G130" s="26">
        <v>2260</v>
      </c>
      <c r="H130" s="23">
        <v>1</v>
      </c>
      <c r="I130" s="23">
        <v>1</v>
      </c>
      <c r="J130" s="23">
        <v>1</v>
      </c>
      <c r="K130" s="26">
        <f t="shared" si="4"/>
        <v>0.55802469135802468</v>
      </c>
      <c r="L130" s="26">
        <f t="shared" si="5"/>
        <v>0.55802469135802468</v>
      </c>
      <c r="M130" s="26">
        <f t="shared" si="6"/>
        <v>1</v>
      </c>
      <c r="N130" s="26">
        <f t="shared" si="7"/>
        <v>1</v>
      </c>
    </row>
    <row r="131" spans="1:14" ht="22.5" x14ac:dyDescent="0.2">
      <c r="A131" s="23" t="s">
        <v>272</v>
      </c>
      <c r="B131" s="24" t="s">
        <v>186</v>
      </c>
      <c r="C131" s="24" t="s">
        <v>186</v>
      </c>
      <c r="D131" s="23">
        <v>8307</v>
      </c>
      <c r="E131" s="25">
        <v>2300</v>
      </c>
      <c r="F131" s="25">
        <v>2300</v>
      </c>
      <c r="G131" s="26">
        <v>0</v>
      </c>
      <c r="H131" s="23">
        <v>1</v>
      </c>
      <c r="I131" s="23">
        <v>1</v>
      </c>
      <c r="J131" s="23">
        <v>0</v>
      </c>
      <c r="K131" s="26">
        <f t="shared" si="4"/>
        <v>0</v>
      </c>
      <c r="L131" s="26">
        <f t="shared" si="5"/>
        <v>0</v>
      </c>
      <c r="M131" s="26">
        <f t="shared" si="6"/>
        <v>0</v>
      </c>
      <c r="N131" s="26">
        <f t="shared" si="7"/>
        <v>0</v>
      </c>
    </row>
    <row r="132" spans="1:14" x14ac:dyDescent="0.2">
      <c r="A132" s="23" t="s">
        <v>273</v>
      </c>
      <c r="B132" s="24" t="s">
        <v>274</v>
      </c>
      <c r="C132" s="24" t="s">
        <v>274</v>
      </c>
      <c r="D132" s="23">
        <v>8307</v>
      </c>
      <c r="E132" s="25">
        <v>30000</v>
      </c>
      <c r="F132" s="25">
        <v>30000</v>
      </c>
      <c r="G132" s="26">
        <v>26613.79</v>
      </c>
      <c r="H132" s="23">
        <v>1</v>
      </c>
      <c r="I132" s="23">
        <v>1</v>
      </c>
      <c r="J132" s="23">
        <v>1</v>
      </c>
      <c r="K132" s="26">
        <f t="shared" si="4"/>
        <v>0.88712633333333335</v>
      </c>
      <c r="L132" s="26">
        <f t="shared" si="5"/>
        <v>0.88712633333333335</v>
      </c>
      <c r="M132" s="26">
        <f t="shared" si="6"/>
        <v>1</v>
      </c>
      <c r="N132" s="26">
        <f t="shared" si="7"/>
        <v>1</v>
      </c>
    </row>
    <row r="133" spans="1:14" ht="56.25" x14ac:dyDescent="0.2">
      <c r="A133" s="23" t="s">
        <v>275</v>
      </c>
      <c r="B133" s="24" t="s">
        <v>276</v>
      </c>
      <c r="C133" s="24" t="s">
        <v>276</v>
      </c>
      <c r="D133" s="23">
        <v>8307</v>
      </c>
      <c r="E133" s="25">
        <v>30000</v>
      </c>
      <c r="F133" s="25">
        <v>30000</v>
      </c>
      <c r="G133" s="26">
        <v>0</v>
      </c>
      <c r="H133" s="23">
        <v>1</v>
      </c>
      <c r="I133" s="23">
        <v>1</v>
      </c>
      <c r="J133" s="23">
        <v>0</v>
      </c>
      <c r="K133" s="26">
        <f t="shared" ref="K133:K170" si="8">+G133/E133</f>
        <v>0</v>
      </c>
      <c r="L133" s="26">
        <f t="shared" ref="L133:L170" si="9">+G133/F133</f>
        <v>0</v>
      </c>
      <c r="M133" s="26">
        <f t="shared" ref="M133:M170" si="10">+J133/H133</f>
        <v>0</v>
      </c>
      <c r="N133" s="26">
        <f t="shared" ref="N133:N170" si="11">+J133/I133</f>
        <v>0</v>
      </c>
    </row>
    <row r="134" spans="1:14" ht="22.5" x14ac:dyDescent="0.2">
      <c r="A134" s="23" t="s">
        <v>277</v>
      </c>
      <c r="B134" s="24" t="s">
        <v>278</v>
      </c>
      <c r="C134" s="24" t="s">
        <v>278</v>
      </c>
      <c r="D134" s="23">
        <v>8307</v>
      </c>
      <c r="E134" s="25">
        <v>35000</v>
      </c>
      <c r="F134" s="25">
        <v>35000</v>
      </c>
      <c r="G134" s="26">
        <v>0</v>
      </c>
      <c r="H134" s="23">
        <v>1</v>
      </c>
      <c r="I134" s="23">
        <v>1</v>
      </c>
      <c r="J134" s="23">
        <v>0</v>
      </c>
      <c r="K134" s="26">
        <f t="shared" si="8"/>
        <v>0</v>
      </c>
      <c r="L134" s="26">
        <f t="shared" si="9"/>
        <v>0</v>
      </c>
      <c r="M134" s="26">
        <f t="shared" si="10"/>
        <v>0</v>
      </c>
      <c r="N134" s="26">
        <f t="shared" si="11"/>
        <v>0</v>
      </c>
    </row>
    <row r="135" spans="1:14" ht="33.75" x14ac:dyDescent="0.2">
      <c r="A135" s="23" t="s">
        <v>279</v>
      </c>
      <c r="B135" s="24" t="s">
        <v>280</v>
      </c>
      <c r="C135" s="24" t="s">
        <v>280</v>
      </c>
      <c r="D135" s="23">
        <v>8307</v>
      </c>
      <c r="E135" s="25">
        <v>12000</v>
      </c>
      <c r="F135" s="25">
        <v>12000</v>
      </c>
      <c r="G135" s="26">
        <v>0</v>
      </c>
      <c r="H135" s="23">
        <v>2</v>
      </c>
      <c r="I135" s="23">
        <v>2</v>
      </c>
      <c r="J135" s="23">
        <v>0</v>
      </c>
      <c r="K135" s="26">
        <f t="shared" si="8"/>
        <v>0</v>
      </c>
      <c r="L135" s="26">
        <f t="shared" si="9"/>
        <v>0</v>
      </c>
      <c r="M135" s="26">
        <f t="shared" si="10"/>
        <v>0</v>
      </c>
      <c r="N135" s="26">
        <f t="shared" si="11"/>
        <v>0</v>
      </c>
    </row>
    <row r="136" spans="1:14" ht="56.25" x14ac:dyDescent="0.2">
      <c r="A136" s="23" t="s">
        <v>281</v>
      </c>
      <c r="B136" s="24" t="s">
        <v>282</v>
      </c>
      <c r="C136" s="24" t="s">
        <v>282</v>
      </c>
      <c r="D136" s="23">
        <v>8307</v>
      </c>
      <c r="E136" s="25">
        <v>50000</v>
      </c>
      <c r="F136" s="25">
        <v>50000</v>
      </c>
      <c r="G136" s="26">
        <v>24300</v>
      </c>
      <c r="H136" s="23">
        <v>1</v>
      </c>
      <c r="I136" s="23">
        <v>1</v>
      </c>
      <c r="J136" s="23">
        <v>1</v>
      </c>
      <c r="K136" s="26">
        <f t="shared" si="8"/>
        <v>0.48599999999999999</v>
      </c>
      <c r="L136" s="26">
        <f t="shared" si="9"/>
        <v>0.48599999999999999</v>
      </c>
      <c r="M136" s="26">
        <f t="shared" si="10"/>
        <v>1</v>
      </c>
      <c r="N136" s="26">
        <f t="shared" si="11"/>
        <v>1</v>
      </c>
    </row>
    <row r="137" spans="1:14" x14ac:dyDescent="0.2">
      <c r="A137" s="23" t="s">
        <v>283</v>
      </c>
      <c r="B137" s="24" t="s">
        <v>265</v>
      </c>
      <c r="C137" s="24" t="s">
        <v>265</v>
      </c>
      <c r="D137" s="23">
        <v>8307</v>
      </c>
      <c r="E137" s="25">
        <v>120000</v>
      </c>
      <c r="F137" s="25">
        <v>120000</v>
      </c>
      <c r="G137" s="26">
        <v>120000</v>
      </c>
      <c r="H137" s="23">
        <v>1</v>
      </c>
      <c r="I137" s="23">
        <v>1</v>
      </c>
      <c r="J137" s="23">
        <v>1</v>
      </c>
      <c r="K137" s="26">
        <f t="shared" si="8"/>
        <v>1</v>
      </c>
      <c r="L137" s="26">
        <f t="shared" si="9"/>
        <v>1</v>
      </c>
      <c r="M137" s="26">
        <f t="shared" si="10"/>
        <v>1</v>
      </c>
      <c r="N137" s="26">
        <f t="shared" si="11"/>
        <v>1</v>
      </c>
    </row>
    <row r="138" spans="1:14" ht="22.5" x14ac:dyDescent="0.2">
      <c r="A138" s="23" t="s">
        <v>284</v>
      </c>
      <c r="B138" s="24" t="s">
        <v>285</v>
      </c>
      <c r="C138" s="24" t="s">
        <v>285</v>
      </c>
      <c r="D138" s="23">
        <v>8307</v>
      </c>
      <c r="E138" s="25">
        <v>15000</v>
      </c>
      <c r="F138" s="25">
        <v>15000</v>
      </c>
      <c r="G138" s="26">
        <v>7689</v>
      </c>
      <c r="H138" s="23">
        <v>1</v>
      </c>
      <c r="I138" s="23">
        <v>1</v>
      </c>
      <c r="J138" s="23">
        <v>1</v>
      </c>
      <c r="K138" s="26">
        <f t="shared" si="8"/>
        <v>0.51259999999999994</v>
      </c>
      <c r="L138" s="26">
        <f t="shared" si="9"/>
        <v>0.51259999999999994</v>
      </c>
      <c r="M138" s="26">
        <f t="shared" si="10"/>
        <v>1</v>
      </c>
      <c r="N138" s="26">
        <f t="shared" si="11"/>
        <v>1</v>
      </c>
    </row>
    <row r="139" spans="1:14" x14ac:dyDescent="0.2">
      <c r="A139" s="23" t="s">
        <v>286</v>
      </c>
      <c r="B139" s="24" t="s">
        <v>287</v>
      </c>
      <c r="C139" s="24" t="s">
        <v>287</v>
      </c>
      <c r="D139" s="23">
        <v>8307</v>
      </c>
      <c r="E139" s="25">
        <v>55000</v>
      </c>
      <c r="F139" s="25">
        <v>55000</v>
      </c>
      <c r="G139" s="26">
        <v>44600</v>
      </c>
      <c r="H139" s="23">
        <v>1</v>
      </c>
      <c r="I139" s="23">
        <v>1</v>
      </c>
      <c r="J139" s="23">
        <v>1</v>
      </c>
      <c r="K139" s="26">
        <f t="shared" si="8"/>
        <v>0.81090909090909091</v>
      </c>
      <c r="L139" s="26">
        <f t="shared" si="9"/>
        <v>0.81090909090909091</v>
      </c>
      <c r="M139" s="26">
        <f t="shared" si="10"/>
        <v>1</v>
      </c>
      <c r="N139" s="26">
        <f t="shared" si="11"/>
        <v>1</v>
      </c>
    </row>
    <row r="140" spans="1:14" ht="33.75" x14ac:dyDescent="0.2">
      <c r="A140" s="23" t="s">
        <v>288</v>
      </c>
      <c r="B140" s="24" t="s">
        <v>289</v>
      </c>
      <c r="C140" s="24" t="s">
        <v>289</v>
      </c>
      <c r="D140" s="23">
        <v>8307</v>
      </c>
      <c r="E140" s="25">
        <v>75000</v>
      </c>
      <c r="F140" s="25">
        <v>75000</v>
      </c>
      <c r="G140" s="26">
        <v>52250</v>
      </c>
      <c r="H140" s="23">
        <v>1</v>
      </c>
      <c r="I140" s="23">
        <v>1</v>
      </c>
      <c r="J140" s="23">
        <v>1</v>
      </c>
      <c r="K140" s="26">
        <f t="shared" si="8"/>
        <v>0.69666666666666666</v>
      </c>
      <c r="L140" s="26">
        <f t="shared" si="9"/>
        <v>0.69666666666666666</v>
      </c>
      <c r="M140" s="26">
        <f t="shared" si="10"/>
        <v>1</v>
      </c>
      <c r="N140" s="26">
        <f t="shared" si="11"/>
        <v>1</v>
      </c>
    </row>
    <row r="141" spans="1:14" ht="45" x14ac:dyDescent="0.2">
      <c r="A141" s="23" t="s">
        <v>290</v>
      </c>
      <c r="B141" s="24" t="s">
        <v>291</v>
      </c>
      <c r="C141" s="24" t="s">
        <v>291</v>
      </c>
      <c r="D141" s="23">
        <v>8307</v>
      </c>
      <c r="E141" s="25">
        <v>70000</v>
      </c>
      <c r="F141" s="25">
        <v>70000</v>
      </c>
      <c r="G141" s="26">
        <v>39895</v>
      </c>
      <c r="H141" s="23">
        <v>1</v>
      </c>
      <c r="I141" s="23">
        <v>1</v>
      </c>
      <c r="J141" s="23">
        <v>1</v>
      </c>
      <c r="K141" s="26">
        <f>+G141/E141</f>
        <v>0.56992857142857145</v>
      </c>
      <c r="L141" s="26">
        <f t="shared" si="9"/>
        <v>0.56992857142857145</v>
      </c>
      <c r="M141" s="26">
        <f t="shared" si="10"/>
        <v>1</v>
      </c>
      <c r="N141" s="26">
        <f t="shared" si="11"/>
        <v>1</v>
      </c>
    </row>
    <row r="142" spans="1:14" x14ac:dyDescent="0.2">
      <c r="A142" s="23" t="s">
        <v>292</v>
      </c>
      <c r="B142" s="24" t="s">
        <v>293</v>
      </c>
      <c r="C142" s="24" t="s">
        <v>293</v>
      </c>
      <c r="D142" s="23">
        <v>8307</v>
      </c>
      <c r="E142" s="25">
        <v>12000</v>
      </c>
      <c r="F142" s="25">
        <v>12000</v>
      </c>
      <c r="G142" s="26">
        <v>11700</v>
      </c>
      <c r="H142" s="23">
        <v>2</v>
      </c>
      <c r="I142" s="23">
        <v>2</v>
      </c>
      <c r="J142" s="23">
        <v>2</v>
      </c>
      <c r="K142" s="26">
        <f t="shared" si="8"/>
        <v>0.97499999999999998</v>
      </c>
      <c r="L142" s="26">
        <f t="shared" si="9"/>
        <v>0.97499999999999998</v>
      </c>
      <c r="M142" s="26">
        <f t="shared" si="10"/>
        <v>1</v>
      </c>
      <c r="N142" s="26">
        <f t="shared" si="11"/>
        <v>1</v>
      </c>
    </row>
    <row r="143" spans="1:14" x14ac:dyDescent="0.2">
      <c r="A143" s="23" t="s">
        <v>294</v>
      </c>
      <c r="B143" s="24" t="s">
        <v>295</v>
      </c>
      <c r="C143" s="24" t="s">
        <v>295</v>
      </c>
      <c r="D143" s="23">
        <v>8307</v>
      </c>
      <c r="E143" s="25">
        <v>180000</v>
      </c>
      <c r="F143" s="25">
        <v>180000</v>
      </c>
      <c r="G143" s="26">
        <v>95166</v>
      </c>
      <c r="H143" s="23">
        <v>1</v>
      </c>
      <c r="I143" s="23">
        <v>1</v>
      </c>
      <c r="J143" s="23">
        <v>1</v>
      </c>
      <c r="K143" s="26">
        <f t="shared" si="8"/>
        <v>0.52869999999999995</v>
      </c>
      <c r="L143" s="26">
        <f t="shared" si="9"/>
        <v>0.52869999999999995</v>
      </c>
      <c r="M143" s="26">
        <f t="shared" si="10"/>
        <v>1</v>
      </c>
      <c r="N143" s="26">
        <f t="shared" si="11"/>
        <v>1</v>
      </c>
    </row>
    <row r="144" spans="1:14" ht="22.5" x14ac:dyDescent="0.2">
      <c r="A144" s="23" t="s">
        <v>296</v>
      </c>
      <c r="B144" s="24" t="s">
        <v>270</v>
      </c>
      <c r="C144" s="24" t="s">
        <v>270</v>
      </c>
      <c r="D144" s="23">
        <v>8307</v>
      </c>
      <c r="E144" s="25">
        <v>7200</v>
      </c>
      <c r="F144" s="25">
        <v>7200</v>
      </c>
      <c r="G144" s="26">
        <v>5200</v>
      </c>
      <c r="H144" s="23">
        <v>2</v>
      </c>
      <c r="I144" s="23">
        <v>2</v>
      </c>
      <c r="J144" s="23">
        <v>2</v>
      </c>
      <c r="K144" s="26">
        <f t="shared" si="8"/>
        <v>0.72222222222222221</v>
      </c>
      <c r="L144" s="26">
        <f t="shared" si="9"/>
        <v>0.72222222222222221</v>
      </c>
      <c r="M144" s="26">
        <f t="shared" si="10"/>
        <v>1</v>
      </c>
      <c r="N144" s="26">
        <f t="shared" si="11"/>
        <v>1</v>
      </c>
    </row>
    <row r="145" spans="1:14" ht="112.5" x14ac:dyDescent="0.2">
      <c r="A145" s="23" t="s">
        <v>297</v>
      </c>
      <c r="B145" s="24" t="s">
        <v>298</v>
      </c>
      <c r="C145" s="24" t="s">
        <v>298</v>
      </c>
      <c r="D145" s="23">
        <v>8307</v>
      </c>
      <c r="E145" s="25">
        <v>30000</v>
      </c>
      <c r="F145" s="25">
        <v>30000</v>
      </c>
      <c r="G145" s="26">
        <v>29171.43</v>
      </c>
      <c r="H145" s="23">
        <v>1</v>
      </c>
      <c r="I145" s="23">
        <v>1</v>
      </c>
      <c r="J145" s="23">
        <v>1</v>
      </c>
      <c r="K145" s="26">
        <f t="shared" si="8"/>
        <v>0.97238100000000005</v>
      </c>
      <c r="L145" s="26">
        <f t="shared" si="9"/>
        <v>0.97238100000000005</v>
      </c>
      <c r="M145" s="26">
        <f t="shared" si="10"/>
        <v>1</v>
      </c>
      <c r="N145" s="26">
        <f t="shared" si="11"/>
        <v>1</v>
      </c>
    </row>
    <row r="146" spans="1:14" x14ac:dyDescent="0.2">
      <c r="A146" s="23" t="s">
        <v>299</v>
      </c>
      <c r="B146" s="24" t="s">
        <v>146</v>
      </c>
      <c r="C146" s="24" t="s">
        <v>146</v>
      </c>
      <c r="D146" s="23">
        <v>8307</v>
      </c>
      <c r="E146" s="25">
        <v>4050</v>
      </c>
      <c r="F146" s="25">
        <v>4050</v>
      </c>
      <c r="G146" s="26">
        <v>2820</v>
      </c>
      <c r="H146" s="23">
        <v>1</v>
      </c>
      <c r="I146" s="23">
        <v>1</v>
      </c>
      <c r="J146" s="23">
        <v>1</v>
      </c>
      <c r="K146" s="26">
        <f t="shared" si="8"/>
        <v>0.6962962962962963</v>
      </c>
      <c r="L146" s="26">
        <f t="shared" si="9"/>
        <v>0.6962962962962963</v>
      </c>
      <c r="M146" s="26">
        <f t="shared" si="10"/>
        <v>1</v>
      </c>
      <c r="N146" s="26">
        <f t="shared" si="11"/>
        <v>1</v>
      </c>
    </row>
    <row r="147" spans="1:14" ht="22.5" x14ac:dyDescent="0.2">
      <c r="A147" s="23" t="s">
        <v>300</v>
      </c>
      <c r="B147" s="24" t="s">
        <v>301</v>
      </c>
      <c r="C147" s="24" t="s">
        <v>301</v>
      </c>
      <c r="D147" s="23">
        <v>8307</v>
      </c>
      <c r="E147" s="25">
        <v>4600</v>
      </c>
      <c r="F147" s="25">
        <v>4600</v>
      </c>
      <c r="G147" s="26">
        <v>2104.33</v>
      </c>
      <c r="H147" s="23">
        <v>2</v>
      </c>
      <c r="I147" s="23">
        <v>2</v>
      </c>
      <c r="J147" s="23">
        <v>2</v>
      </c>
      <c r="K147" s="26">
        <f t="shared" si="8"/>
        <v>0.45746304347826083</v>
      </c>
      <c r="L147" s="26">
        <f t="shared" si="9"/>
        <v>0.45746304347826083</v>
      </c>
      <c r="M147" s="26">
        <f t="shared" si="10"/>
        <v>1</v>
      </c>
      <c r="N147" s="26">
        <f t="shared" si="11"/>
        <v>1</v>
      </c>
    </row>
    <row r="148" spans="1:14" ht="33.75" x14ac:dyDescent="0.2">
      <c r="A148" s="23" t="s">
        <v>302</v>
      </c>
      <c r="B148" s="24" t="s">
        <v>303</v>
      </c>
      <c r="C148" s="24" t="s">
        <v>303</v>
      </c>
      <c r="D148" s="23">
        <v>8307</v>
      </c>
      <c r="E148" s="25">
        <v>20727.2</v>
      </c>
      <c r="F148" s="25">
        <v>20727.2</v>
      </c>
      <c r="G148" s="26">
        <v>14698.6</v>
      </c>
      <c r="H148" s="23">
        <v>2</v>
      </c>
      <c r="I148" s="23">
        <v>2</v>
      </c>
      <c r="J148" s="23">
        <v>2</v>
      </c>
      <c r="K148" s="26">
        <f t="shared" si="8"/>
        <v>0.70914547068586209</v>
      </c>
      <c r="L148" s="26">
        <f t="shared" si="9"/>
        <v>0.70914547068586209</v>
      </c>
      <c r="M148" s="26">
        <f t="shared" si="10"/>
        <v>1</v>
      </c>
      <c r="N148" s="26">
        <f t="shared" si="11"/>
        <v>1</v>
      </c>
    </row>
    <row r="149" spans="1:14" ht="22.5" x14ac:dyDescent="0.2">
      <c r="A149" s="23" t="s">
        <v>304</v>
      </c>
      <c r="B149" s="24" t="s">
        <v>305</v>
      </c>
      <c r="C149" s="24" t="s">
        <v>305</v>
      </c>
      <c r="D149" s="23">
        <v>8307</v>
      </c>
      <c r="E149" s="25">
        <v>11854</v>
      </c>
      <c r="F149" s="25">
        <v>11854</v>
      </c>
      <c r="G149" s="26">
        <v>9200</v>
      </c>
      <c r="H149" s="23">
        <v>1</v>
      </c>
      <c r="I149" s="23">
        <v>1</v>
      </c>
      <c r="J149" s="23">
        <v>1</v>
      </c>
      <c r="K149" s="26">
        <f t="shared" si="8"/>
        <v>0.77610933018390416</v>
      </c>
      <c r="L149" s="26">
        <f t="shared" si="9"/>
        <v>0.77610933018390416</v>
      </c>
      <c r="M149" s="26">
        <f t="shared" si="10"/>
        <v>1</v>
      </c>
      <c r="N149" s="26">
        <f t="shared" si="11"/>
        <v>1</v>
      </c>
    </row>
    <row r="150" spans="1:14" ht="33.75" x14ac:dyDescent="0.2">
      <c r="A150" s="23" t="s">
        <v>306</v>
      </c>
      <c r="B150" s="24" t="s">
        <v>307</v>
      </c>
      <c r="C150" s="24" t="s">
        <v>307</v>
      </c>
      <c r="D150" s="23">
        <v>8307</v>
      </c>
      <c r="E150" s="25">
        <v>38126.879999999997</v>
      </c>
      <c r="F150" s="25">
        <v>38126.879999999997</v>
      </c>
      <c r="G150" s="26">
        <v>34475</v>
      </c>
      <c r="H150" s="23">
        <v>1</v>
      </c>
      <c r="I150" s="23">
        <v>1</v>
      </c>
      <c r="J150" s="23">
        <v>1</v>
      </c>
      <c r="K150" s="26">
        <f t="shared" si="8"/>
        <v>0.90421770677275459</v>
      </c>
      <c r="L150" s="26">
        <f t="shared" si="9"/>
        <v>0.90421770677275459</v>
      </c>
      <c r="M150" s="26">
        <f t="shared" si="10"/>
        <v>1</v>
      </c>
      <c r="N150" s="26">
        <f t="shared" si="11"/>
        <v>1</v>
      </c>
    </row>
    <row r="151" spans="1:14" ht="33.75" x14ac:dyDescent="0.2">
      <c r="A151" s="23" t="s">
        <v>308</v>
      </c>
      <c r="B151" s="24" t="s">
        <v>309</v>
      </c>
      <c r="C151" s="24" t="s">
        <v>309</v>
      </c>
      <c r="D151" s="23">
        <v>8307</v>
      </c>
      <c r="E151" s="25">
        <v>126577.2</v>
      </c>
      <c r="F151" s="25">
        <v>126577.2</v>
      </c>
      <c r="G151" s="26">
        <v>114460</v>
      </c>
      <c r="H151" s="23">
        <v>1</v>
      </c>
      <c r="I151" s="23">
        <v>1</v>
      </c>
      <c r="J151" s="23">
        <v>1</v>
      </c>
      <c r="K151" s="26">
        <f t="shared" si="8"/>
        <v>0.90427027932360649</v>
      </c>
      <c r="L151" s="26">
        <f t="shared" si="9"/>
        <v>0.90427027932360649</v>
      </c>
      <c r="M151" s="26">
        <f t="shared" si="10"/>
        <v>1</v>
      </c>
      <c r="N151" s="26">
        <f t="shared" si="11"/>
        <v>1</v>
      </c>
    </row>
    <row r="152" spans="1:14" ht="33.75" x14ac:dyDescent="0.2">
      <c r="A152" s="23" t="s">
        <v>310</v>
      </c>
      <c r="B152" s="24" t="s">
        <v>311</v>
      </c>
      <c r="C152" s="24" t="s">
        <v>311</v>
      </c>
      <c r="D152" s="23">
        <v>8307</v>
      </c>
      <c r="E152" s="25">
        <v>430560</v>
      </c>
      <c r="F152" s="25">
        <v>430560</v>
      </c>
      <c r="G152" s="26">
        <v>345881.25</v>
      </c>
      <c r="H152" s="23">
        <v>1</v>
      </c>
      <c r="I152" s="23">
        <v>1</v>
      </c>
      <c r="J152" s="23">
        <v>1</v>
      </c>
      <c r="K152" s="26">
        <f t="shared" si="8"/>
        <v>0.80332880434782605</v>
      </c>
      <c r="L152" s="26">
        <f t="shared" si="9"/>
        <v>0.80332880434782605</v>
      </c>
      <c r="M152" s="26">
        <f t="shared" si="10"/>
        <v>1</v>
      </c>
      <c r="N152" s="26">
        <f t="shared" si="11"/>
        <v>1</v>
      </c>
    </row>
    <row r="153" spans="1:14" ht="22.5" x14ac:dyDescent="0.2">
      <c r="A153" s="23" t="s">
        <v>312</v>
      </c>
      <c r="B153" s="24" t="s">
        <v>313</v>
      </c>
      <c r="C153" s="24" t="s">
        <v>313</v>
      </c>
      <c r="D153" s="23">
        <v>8307</v>
      </c>
      <c r="E153" s="25">
        <v>27500</v>
      </c>
      <c r="F153" s="25">
        <v>27500</v>
      </c>
      <c r="G153" s="26">
        <v>27500</v>
      </c>
      <c r="H153" s="23">
        <v>1</v>
      </c>
      <c r="I153" s="23">
        <v>1</v>
      </c>
      <c r="J153" s="23">
        <v>1</v>
      </c>
      <c r="K153" s="26">
        <f t="shared" si="8"/>
        <v>1</v>
      </c>
      <c r="L153" s="26">
        <f t="shared" si="9"/>
        <v>1</v>
      </c>
      <c r="M153" s="26">
        <f t="shared" si="10"/>
        <v>1</v>
      </c>
      <c r="N153" s="26">
        <f t="shared" si="11"/>
        <v>1</v>
      </c>
    </row>
    <row r="154" spans="1:14" ht="22.5" x14ac:dyDescent="0.2">
      <c r="A154" s="23" t="s">
        <v>314</v>
      </c>
      <c r="B154" s="24" t="s">
        <v>315</v>
      </c>
      <c r="C154" s="24" t="s">
        <v>315</v>
      </c>
      <c r="D154" s="23">
        <v>8307</v>
      </c>
      <c r="E154" s="25">
        <v>9500</v>
      </c>
      <c r="F154" s="25">
        <v>9500</v>
      </c>
      <c r="G154" s="26">
        <v>8017.24</v>
      </c>
      <c r="H154" s="23">
        <v>1</v>
      </c>
      <c r="I154" s="23">
        <v>1</v>
      </c>
      <c r="J154" s="23">
        <v>1</v>
      </c>
      <c r="K154" s="26">
        <f t="shared" si="8"/>
        <v>0.84392</v>
      </c>
      <c r="L154" s="26">
        <f t="shared" si="9"/>
        <v>0.84392</v>
      </c>
      <c r="M154" s="26">
        <f t="shared" si="10"/>
        <v>1</v>
      </c>
      <c r="N154" s="26">
        <f t="shared" si="11"/>
        <v>1</v>
      </c>
    </row>
    <row r="155" spans="1:14" x14ac:dyDescent="0.2">
      <c r="A155" s="23" t="s">
        <v>316</v>
      </c>
      <c r="B155" s="24" t="s">
        <v>317</v>
      </c>
      <c r="C155" s="24" t="s">
        <v>317</v>
      </c>
      <c r="D155" s="23">
        <v>8307</v>
      </c>
      <c r="E155" s="25">
        <v>22240</v>
      </c>
      <c r="F155" s="25">
        <v>22240</v>
      </c>
      <c r="G155" s="26">
        <v>0</v>
      </c>
      <c r="H155" s="23">
        <v>4</v>
      </c>
      <c r="I155" s="23">
        <v>4</v>
      </c>
      <c r="J155" s="23">
        <v>0</v>
      </c>
      <c r="K155" s="26">
        <f t="shared" si="8"/>
        <v>0</v>
      </c>
      <c r="L155" s="26">
        <f t="shared" si="9"/>
        <v>0</v>
      </c>
      <c r="M155" s="26">
        <f t="shared" si="10"/>
        <v>0</v>
      </c>
      <c r="N155" s="26">
        <f t="shared" si="11"/>
        <v>0</v>
      </c>
    </row>
    <row r="156" spans="1:14" ht="45" x14ac:dyDescent="0.2">
      <c r="A156" s="23" t="s">
        <v>318</v>
      </c>
      <c r="B156" s="24" t="s">
        <v>319</v>
      </c>
      <c r="C156" s="24" t="s">
        <v>319</v>
      </c>
      <c r="D156" s="23">
        <v>8307</v>
      </c>
      <c r="E156" s="25">
        <v>116494.56</v>
      </c>
      <c r="F156" s="25">
        <v>116494.56</v>
      </c>
      <c r="G156" s="26">
        <v>94941.82</v>
      </c>
      <c r="H156" s="23">
        <v>1</v>
      </c>
      <c r="I156" s="23">
        <v>1</v>
      </c>
      <c r="J156" s="23">
        <v>1</v>
      </c>
      <c r="K156" s="26">
        <f t="shared" si="8"/>
        <v>0.81498930078795107</v>
      </c>
      <c r="L156" s="26">
        <f t="shared" si="9"/>
        <v>0.81498930078795107</v>
      </c>
      <c r="M156" s="26">
        <f t="shared" si="10"/>
        <v>1</v>
      </c>
      <c r="N156" s="26">
        <f t="shared" si="11"/>
        <v>1</v>
      </c>
    </row>
    <row r="157" spans="1:14" ht="33.75" x14ac:dyDescent="0.2">
      <c r="A157" s="23" t="s">
        <v>320</v>
      </c>
      <c r="B157" s="24" t="s">
        <v>321</v>
      </c>
      <c r="C157" s="24" t="s">
        <v>321</v>
      </c>
      <c r="D157" s="23">
        <v>8307</v>
      </c>
      <c r="E157" s="23">
        <v>0</v>
      </c>
      <c r="F157" s="25">
        <v>239906.67</v>
      </c>
      <c r="G157" s="26">
        <v>239906.67</v>
      </c>
      <c r="H157" s="23">
        <v>0</v>
      </c>
      <c r="I157" s="23">
        <v>1</v>
      </c>
      <c r="J157" s="23">
        <v>1</v>
      </c>
      <c r="K157" s="26" t="e">
        <f>+G157/E157</f>
        <v>#DIV/0!</v>
      </c>
      <c r="L157" s="26">
        <f t="shared" si="9"/>
        <v>1</v>
      </c>
      <c r="M157" s="26" t="e">
        <f>+J157/H157</f>
        <v>#DIV/0!</v>
      </c>
      <c r="N157" s="26">
        <f t="shared" si="11"/>
        <v>1</v>
      </c>
    </row>
    <row r="158" spans="1:14" ht="56.25" x14ac:dyDescent="0.2">
      <c r="A158" s="23" t="s">
        <v>322</v>
      </c>
      <c r="B158" s="24" t="s">
        <v>323</v>
      </c>
      <c r="C158" s="24" t="s">
        <v>323</v>
      </c>
      <c r="D158" s="23">
        <v>8307</v>
      </c>
      <c r="E158" s="23">
        <v>0</v>
      </c>
      <c r="F158" s="25">
        <v>380188.59</v>
      </c>
      <c r="G158" s="26">
        <v>380188.59</v>
      </c>
      <c r="H158" s="23">
        <v>0</v>
      </c>
      <c r="I158" s="23">
        <v>3</v>
      </c>
      <c r="J158" s="23">
        <v>3</v>
      </c>
      <c r="K158" s="26" t="e">
        <f t="shared" si="8"/>
        <v>#DIV/0!</v>
      </c>
      <c r="L158" s="26">
        <f t="shared" si="9"/>
        <v>1</v>
      </c>
      <c r="M158" s="26" t="e">
        <f t="shared" si="10"/>
        <v>#DIV/0!</v>
      </c>
      <c r="N158" s="26">
        <f t="shared" si="11"/>
        <v>1</v>
      </c>
    </row>
    <row r="159" spans="1:14" ht="45" x14ac:dyDescent="0.2">
      <c r="A159" s="23" t="s">
        <v>324</v>
      </c>
      <c r="B159" s="24" t="s">
        <v>325</v>
      </c>
      <c r="C159" s="24" t="s">
        <v>325</v>
      </c>
      <c r="D159" s="23">
        <v>8307</v>
      </c>
      <c r="E159" s="23">
        <v>0</v>
      </c>
      <c r="F159" s="25">
        <v>210500</v>
      </c>
      <c r="G159" s="26">
        <v>210500</v>
      </c>
      <c r="H159" s="23">
        <v>0</v>
      </c>
      <c r="I159" s="23">
        <v>1</v>
      </c>
      <c r="J159" s="23">
        <v>1</v>
      </c>
      <c r="K159" s="26" t="e">
        <f t="shared" si="8"/>
        <v>#DIV/0!</v>
      </c>
      <c r="L159" s="26">
        <f t="shared" si="9"/>
        <v>1</v>
      </c>
      <c r="M159" s="26" t="e">
        <f t="shared" si="10"/>
        <v>#DIV/0!</v>
      </c>
      <c r="N159" s="26">
        <f t="shared" si="11"/>
        <v>1</v>
      </c>
    </row>
    <row r="160" spans="1:14" ht="33.75" x14ac:dyDescent="0.2">
      <c r="A160" s="23" t="s">
        <v>326</v>
      </c>
      <c r="B160" s="24" t="s">
        <v>327</v>
      </c>
      <c r="C160" s="24" t="s">
        <v>327</v>
      </c>
      <c r="D160" s="23">
        <v>8307</v>
      </c>
      <c r="E160" s="23">
        <v>0</v>
      </c>
      <c r="F160" s="25">
        <v>10730970</v>
      </c>
      <c r="G160" s="26">
        <v>10730970</v>
      </c>
      <c r="H160" s="23">
        <v>0</v>
      </c>
      <c r="I160" s="23">
        <v>1</v>
      </c>
      <c r="J160" s="23">
        <v>1</v>
      </c>
      <c r="K160" s="26" t="e">
        <f t="shared" si="8"/>
        <v>#DIV/0!</v>
      </c>
      <c r="L160" s="26">
        <f t="shared" si="9"/>
        <v>1</v>
      </c>
      <c r="M160" s="26" t="e">
        <f t="shared" si="10"/>
        <v>#DIV/0!</v>
      </c>
      <c r="N160" s="26">
        <f t="shared" si="11"/>
        <v>1</v>
      </c>
    </row>
    <row r="161" spans="1:14" ht="45" x14ac:dyDescent="0.2">
      <c r="A161" s="23" t="s">
        <v>328</v>
      </c>
      <c r="B161" s="24" t="s">
        <v>329</v>
      </c>
      <c r="C161" s="24" t="s">
        <v>329</v>
      </c>
      <c r="D161" s="23">
        <v>8307</v>
      </c>
      <c r="E161" s="23">
        <v>0</v>
      </c>
      <c r="F161" s="25">
        <v>2098371</v>
      </c>
      <c r="G161" s="26">
        <v>2098371</v>
      </c>
      <c r="H161" s="23">
        <v>0</v>
      </c>
      <c r="I161" s="23">
        <v>1</v>
      </c>
      <c r="J161" s="23">
        <v>1</v>
      </c>
      <c r="K161" s="26" t="e">
        <f t="shared" si="8"/>
        <v>#DIV/0!</v>
      </c>
      <c r="L161" s="26">
        <f t="shared" si="9"/>
        <v>1</v>
      </c>
      <c r="M161" s="26" t="e">
        <f t="shared" si="10"/>
        <v>#DIV/0!</v>
      </c>
      <c r="N161" s="26">
        <f t="shared" si="11"/>
        <v>1</v>
      </c>
    </row>
    <row r="162" spans="1:14" x14ac:dyDescent="0.2">
      <c r="A162" s="23" t="s">
        <v>330</v>
      </c>
      <c r="B162" s="24" t="s">
        <v>331</v>
      </c>
      <c r="C162" s="24" t="s">
        <v>331</v>
      </c>
      <c r="D162" s="23">
        <v>8703</v>
      </c>
      <c r="E162" s="23">
        <v>0</v>
      </c>
      <c r="F162" s="25">
        <v>9957</v>
      </c>
      <c r="G162" s="26">
        <v>9957</v>
      </c>
      <c r="H162" s="23">
        <v>0</v>
      </c>
      <c r="I162" s="23">
        <v>1</v>
      </c>
      <c r="J162" s="23">
        <v>1</v>
      </c>
      <c r="K162" s="26" t="e">
        <f t="shared" si="8"/>
        <v>#DIV/0!</v>
      </c>
      <c r="L162" s="26">
        <f t="shared" si="9"/>
        <v>1</v>
      </c>
      <c r="M162" s="26" t="e">
        <f t="shared" si="10"/>
        <v>#DIV/0!</v>
      </c>
      <c r="N162" s="26">
        <f t="shared" si="11"/>
        <v>1</v>
      </c>
    </row>
    <row r="163" spans="1:14" x14ac:dyDescent="0.2">
      <c r="A163" s="23" t="s">
        <v>332</v>
      </c>
      <c r="B163" s="24" t="s">
        <v>333</v>
      </c>
      <c r="C163" s="24" t="s">
        <v>333</v>
      </c>
      <c r="D163" s="23">
        <v>8703</v>
      </c>
      <c r="E163" s="23">
        <v>0</v>
      </c>
      <c r="F163" s="25">
        <v>2300</v>
      </c>
      <c r="G163" s="26">
        <v>2300</v>
      </c>
      <c r="H163" s="23">
        <v>0</v>
      </c>
      <c r="I163" s="23">
        <v>1</v>
      </c>
      <c r="J163" s="23">
        <v>1</v>
      </c>
      <c r="K163" s="26" t="e">
        <f t="shared" si="8"/>
        <v>#DIV/0!</v>
      </c>
      <c r="L163" s="26">
        <f t="shared" si="9"/>
        <v>1</v>
      </c>
      <c r="M163" s="26" t="e">
        <f t="shared" si="10"/>
        <v>#DIV/0!</v>
      </c>
      <c r="N163" s="26">
        <f t="shared" si="11"/>
        <v>1</v>
      </c>
    </row>
    <row r="164" spans="1:14" x14ac:dyDescent="0.2">
      <c r="A164" s="23" t="s">
        <v>334</v>
      </c>
      <c r="B164" s="24" t="s">
        <v>335</v>
      </c>
      <c r="C164" s="24" t="s">
        <v>335</v>
      </c>
      <c r="D164" s="23">
        <v>8707</v>
      </c>
      <c r="E164" s="23">
        <v>0</v>
      </c>
      <c r="F164" s="25">
        <v>2155.17</v>
      </c>
      <c r="G164" s="26">
        <v>2155.17</v>
      </c>
      <c r="H164" s="23">
        <v>0</v>
      </c>
      <c r="I164" s="23">
        <v>1</v>
      </c>
      <c r="J164" s="23">
        <v>1</v>
      </c>
      <c r="K164" s="26" t="e">
        <f t="shared" si="8"/>
        <v>#DIV/0!</v>
      </c>
      <c r="L164" s="26">
        <f t="shared" si="9"/>
        <v>1</v>
      </c>
      <c r="M164" s="26" t="e">
        <f t="shared" si="10"/>
        <v>#DIV/0!</v>
      </c>
      <c r="N164" s="26">
        <f t="shared" si="11"/>
        <v>1</v>
      </c>
    </row>
    <row r="165" spans="1:14" x14ac:dyDescent="0.2">
      <c r="A165" s="23" t="s">
        <v>336</v>
      </c>
      <c r="B165" s="24" t="s">
        <v>331</v>
      </c>
      <c r="C165" s="24" t="s">
        <v>331</v>
      </c>
      <c r="D165" s="23">
        <v>8707</v>
      </c>
      <c r="E165" s="23">
        <v>0</v>
      </c>
      <c r="F165" s="25">
        <v>3724.9999999999995</v>
      </c>
      <c r="G165" s="26">
        <v>3725</v>
      </c>
      <c r="H165" s="23">
        <v>0</v>
      </c>
      <c r="I165" s="23">
        <v>1</v>
      </c>
      <c r="J165" s="23">
        <v>1</v>
      </c>
      <c r="K165" s="26" t="e">
        <f t="shared" si="8"/>
        <v>#DIV/0!</v>
      </c>
      <c r="L165" s="26">
        <f t="shared" si="9"/>
        <v>1.0000000000000002</v>
      </c>
      <c r="M165" s="26" t="e">
        <f t="shared" si="10"/>
        <v>#DIV/0!</v>
      </c>
      <c r="N165" s="26">
        <f t="shared" si="11"/>
        <v>1</v>
      </c>
    </row>
    <row r="166" spans="1:14" x14ac:dyDescent="0.2">
      <c r="A166" s="23" t="s">
        <v>337</v>
      </c>
      <c r="B166" s="24" t="s">
        <v>338</v>
      </c>
      <c r="C166" s="24" t="s">
        <v>338</v>
      </c>
      <c r="D166" s="23">
        <v>8707</v>
      </c>
      <c r="E166" s="23">
        <v>0</v>
      </c>
      <c r="F166" s="25">
        <v>155000</v>
      </c>
      <c r="G166" s="26">
        <v>0</v>
      </c>
      <c r="H166" s="23">
        <v>0</v>
      </c>
      <c r="I166" s="23">
        <v>1</v>
      </c>
      <c r="J166" s="23">
        <v>0</v>
      </c>
      <c r="K166" s="26" t="e">
        <f t="shared" si="8"/>
        <v>#DIV/0!</v>
      </c>
      <c r="L166" s="26">
        <f t="shared" si="9"/>
        <v>0</v>
      </c>
      <c r="M166" s="26" t="e">
        <f t="shared" si="10"/>
        <v>#DIV/0!</v>
      </c>
      <c r="N166" s="26">
        <f>+J166/I166</f>
        <v>0</v>
      </c>
    </row>
    <row r="167" spans="1:14" ht="45" x14ac:dyDescent="0.2">
      <c r="A167" s="27" t="s">
        <v>339</v>
      </c>
      <c r="B167" s="24" t="s">
        <v>340</v>
      </c>
      <c r="C167" s="24" t="s">
        <v>341</v>
      </c>
      <c r="D167" s="23">
        <v>8306</v>
      </c>
      <c r="E167" s="25">
        <v>3750000</v>
      </c>
      <c r="F167" s="25">
        <v>3734033.57</v>
      </c>
      <c r="G167" s="26">
        <v>2595808.5499999998</v>
      </c>
      <c r="H167" s="23">
        <v>580</v>
      </c>
      <c r="I167" s="23">
        <v>580</v>
      </c>
      <c r="J167" s="23">
        <v>303</v>
      </c>
      <c r="K167" s="26">
        <f>+G167/E167</f>
        <v>0.69221561333333326</v>
      </c>
      <c r="L167" s="26">
        <f t="shared" si="9"/>
        <v>0.69517547213695774</v>
      </c>
      <c r="M167" s="26">
        <f t="shared" si="10"/>
        <v>0.52241379310344827</v>
      </c>
      <c r="N167" s="26">
        <f t="shared" si="11"/>
        <v>0.52241379310344827</v>
      </c>
    </row>
    <row r="168" spans="1:14" ht="67.5" x14ac:dyDescent="0.2">
      <c r="A168" s="27" t="s">
        <v>342</v>
      </c>
      <c r="B168" s="24" t="s">
        <v>343</v>
      </c>
      <c r="C168" s="24" t="s">
        <v>344</v>
      </c>
      <c r="D168" s="23">
        <v>8306</v>
      </c>
      <c r="E168" s="25">
        <v>3850000</v>
      </c>
      <c r="F168" s="25">
        <v>3838058.36</v>
      </c>
      <c r="G168" s="26">
        <v>2236720.11</v>
      </c>
      <c r="H168" s="23">
        <v>710</v>
      </c>
      <c r="I168" s="23">
        <v>710</v>
      </c>
      <c r="J168" s="23">
        <v>118</v>
      </c>
      <c r="K168" s="26">
        <f t="shared" si="8"/>
        <v>0.58096626233766235</v>
      </c>
      <c r="L168" s="26">
        <f t="shared" si="9"/>
        <v>0.58277386641926932</v>
      </c>
      <c r="M168" s="26">
        <f t="shared" si="10"/>
        <v>0.16619718309859155</v>
      </c>
      <c r="N168" s="26">
        <f t="shared" si="11"/>
        <v>0.16619718309859155</v>
      </c>
    </row>
    <row r="169" spans="1:14" ht="67.5" x14ac:dyDescent="0.2">
      <c r="A169" s="27" t="s">
        <v>345</v>
      </c>
      <c r="B169" s="28" t="s">
        <v>346</v>
      </c>
      <c r="C169" s="28" t="s">
        <v>347</v>
      </c>
      <c r="D169" s="23">
        <v>8306</v>
      </c>
      <c r="E169" s="25">
        <v>3944000</v>
      </c>
      <c r="F169" s="25">
        <v>3943276.96</v>
      </c>
      <c r="G169" s="26">
        <v>1450569.14</v>
      </c>
      <c r="H169" s="23">
        <v>850</v>
      </c>
      <c r="I169" s="23">
        <v>850</v>
      </c>
      <c r="J169" s="23">
        <v>800</v>
      </c>
      <c r="K169" s="26">
        <f t="shared" si="8"/>
        <v>0.36779136409736307</v>
      </c>
      <c r="L169" s="26">
        <f t="shared" si="9"/>
        <v>0.36785880239058832</v>
      </c>
      <c r="M169" s="26">
        <f t="shared" si="10"/>
        <v>0.94117647058823528</v>
      </c>
      <c r="N169" s="26">
        <f t="shared" si="11"/>
        <v>0.94117647058823528</v>
      </c>
    </row>
    <row r="170" spans="1:14" ht="45" x14ac:dyDescent="0.2">
      <c r="A170" s="27" t="s">
        <v>348</v>
      </c>
      <c r="B170" s="28" t="s">
        <v>349</v>
      </c>
      <c r="C170" s="28" t="s">
        <v>350</v>
      </c>
      <c r="D170" s="23">
        <v>8306</v>
      </c>
      <c r="E170" s="25">
        <v>2514949.56</v>
      </c>
      <c r="F170" s="25">
        <v>3799428.45</v>
      </c>
      <c r="G170" s="26">
        <v>0</v>
      </c>
      <c r="H170" s="23">
        <v>1000</v>
      </c>
      <c r="I170" s="23">
        <v>1000</v>
      </c>
      <c r="J170" s="23">
        <v>0</v>
      </c>
      <c r="K170" s="26">
        <f t="shared" si="8"/>
        <v>0</v>
      </c>
      <c r="L170" s="26">
        <f t="shared" si="9"/>
        <v>0</v>
      </c>
      <c r="M170" s="26">
        <f t="shared" si="10"/>
        <v>0</v>
      </c>
      <c r="N170" s="26">
        <f t="shared" si="11"/>
        <v>0</v>
      </c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 xr:uid="{00000000-0009-0000-0000-000000000000}"/>
  <mergeCells count="1">
    <mergeCell ref="A1:N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2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admin11</cp:lastModifiedBy>
  <cp:lastPrinted>2017-03-30T22:21:48Z</cp:lastPrinted>
  <dcterms:created xsi:type="dcterms:W3CDTF">2014-10-22T05:35:08Z</dcterms:created>
  <dcterms:modified xsi:type="dcterms:W3CDTF">2019-02-18T17:06:06Z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