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Impresos\"/>
    </mc:Choice>
  </mc:AlternateContent>
  <bookViews>
    <workbookView xWindow="0" yWindow="0" windowWidth="24000" windowHeight="9735" tabRatio="62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ACT!$A$5:$E$238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6" i="59" l="1"/>
  <c r="E166" i="59"/>
  <c r="C188" i="60" l="1"/>
  <c r="C178" i="60"/>
  <c r="C135" i="60"/>
  <c r="C107" i="60"/>
  <c r="C19" i="60"/>
  <c r="C25" i="60"/>
  <c r="C28" i="60"/>
  <c r="C37" i="60"/>
  <c r="C34" i="60"/>
  <c r="C46" i="60"/>
  <c r="C9" i="60"/>
  <c r="C136" i="60"/>
  <c r="C142" i="60"/>
  <c r="C145" i="60"/>
  <c r="C125" i="60"/>
  <c r="C115" i="60"/>
  <c r="C108" i="60"/>
  <c r="C36" i="62" l="1"/>
  <c r="C27" i="62"/>
  <c r="C19" i="62"/>
  <c r="D15" i="62"/>
  <c r="C15" i="62"/>
  <c r="C25" i="61"/>
  <c r="C21" i="61"/>
  <c r="C16" i="61"/>
  <c r="C185" i="60"/>
  <c r="C179" i="60"/>
  <c r="C237" i="60"/>
  <c r="C236" i="60" s="1"/>
  <c r="C226" i="60"/>
  <c r="C224" i="60"/>
  <c r="C222" i="60"/>
  <c r="C216" i="60"/>
  <c r="C213" i="60"/>
  <c r="C204" i="60"/>
  <c r="C200" i="60"/>
  <c r="C198" i="60"/>
  <c r="C195" i="60"/>
  <c r="C192" i="60"/>
  <c r="C189" i="60"/>
  <c r="C175" i="60"/>
  <c r="C169" i="60"/>
  <c r="C167" i="60"/>
  <c r="C154" i="60"/>
  <c r="C150" i="60"/>
  <c r="C139" i="60"/>
  <c r="C59" i="60"/>
  <c r="C58" i="60" s="1"/>
  <c r="C279" i="59"/>
  <c r="C272" i="59"/>
  <c r="D255" i="59"/>
  <c r="E255" i="59"/>
  <c r="F255" i="59"/>
  <c r="G255" i="59"/>
  <c r="C255" i="59"/>
  <c r="E233" i="59"/>
  <c r="D233" i="59"/>
  <c r="C233" i="59"/>
  <c r="D227" i="59"/>
  <c r="E227" i="59"/>
  <c r="C227" i="59"/>
  <c r="C8" i="60" l="1"/>
  <c r="C203" i="60"/>
  <c r="C106" i="60"/>
  <c r="D236" i="60" l="1"/>
  <c r="D213" i="60"/>
  <c r="D175" i="60"/>
  <c r="D108" i="60"/>
  <c r="D154" i="60"/>
  <c r="D111" i="60"/>
  <c r="D119" i="60"/>
  <c r="D123" i="60"/>
  <c r="D127" i="60"/>
  <c r="D131" i="60"/>
  <c r="D143" i="60"/>
  <c r="D147" i="60"/>
  <c r="D151" i="60"/>
  <c r="D155" i="60"/>
  <c r="D173" i="60"/>
  <c r="D177" i="60"/>
  <c r="D181" i="60"/>
  <c r="D193" i="60"/>
  <c r="D197" i="60"/>
  <c r="D201" i="60"/>
  <c r="D205" i="60"/>
  <c r="D209" i="60"/>
  <c r="D217" i="60"/>
  <c r="D221" i="60"/>
  <c r="D225" i="60"/>
  <c r="D229" i="60"/>
  <c r="D233" i="60"/>
  <c r="D112" i="60"/>
  <c r="D116" i="60"/>
  <c r="D124" i="60"/>
  <c r="D128" i="60"/>
  <c r="D132" i="60"/>
  <c r="D136" i="60"/>
  <c r="D144" i="60"/>
  <c r="D152" i="60"/>
  <c r="D156" i="60"/>
  <c r="D174" i="60"/>
  <c r="D182" i="60"/>
  <c r="D186" i="60"/>
  <c r="D194" i="60"/>
  <c r="D198" i="60"/>
  <c r="D206" i="60"/>
  <c r="D210" i="60"/>
  <c r="D218" i="60"/>
  <c r="D230" i="60"/>
  <c r="D238" i="60"/>
  <c r="D120" i="60"/>
  <c r="D140" i="60"/>
  <c r="D148" i="60"/>
  <c r="D170" i="60"/>
  <c r="D178" i="60"/>
  <c r="D190" i="60"/>
  <c r="D202" i="60"/>
  <c r="D214" i="60"/>
  <c r="D234" i="60"/>
  <c r="D109" i="60"/>
  <c r="D113" i="60"/>
  <c r="D117" i="60"/>
  <c r="D121" i="60"/>
  <c r="D129" i="60"/>
  <c r="D133" i="60"/>
  <c r="D137" i="60"/>
  <c r="D141" i="60"/>
  <c r="D149" i="60"/>
  <c r="D153" i="60"/>
  <c r="D171" i="60"/>
  <c r="D183" i="60"/>
  <c r="D187" i="60"/>
  <c r="D191" i="60"/>
  <c r="D199" i="60"/>
  <c r="D207" i="60"/>
  <c r="D211" i="60"/>
  <c r="D215" i="60"/>
  <c r="D219" i="60"/>
  <c r="D223" i="60"/>
  <c r="D227" i="60"/>
  <c r="D231" i="60"/>
  <c r="D235" i="60"/>
  <c r="D106" i="60"/>
  <c r="D110" i="60"/>
  <c r="D114" i="60"/>
  <c r="D118" i="60"/>
  <c r="D122" i="60"/>
  <c r="D126" i="60"/>
  <c r="D130" i="60"/>
  <c r="D134" i="60"/>
  <c r="D138" i="60"/>
  <c r="D142" i="60"/>
  <c r="D146" i="60"/>
  <c r="D150" i="60"/>
  <c r="D168" i="60"/>
  <c r="D172" i="60"/>
  <c r="D176" i="60"/>
  <c r="D180" i="60"/>
  <c r="D184" i="60"/>
  <c r="D192" i="60"/>
  <c r="D196" i="60"/>
  <c r="D204" i="60"/>
  <c r="D208" i="60"/>
  <c r="D212" i="60"/>
  <c r="D216" i="60"/>
  <c r="D220" i="60"/>
  <c r="D224" i="60"/>
  <c r="D228" i="60"/>
  <c r="D232" i="60"/>
  <c r="D135" i="60"/>
  <c r="D222" i="60"/>
  <c r="D139" i="60"/>
  <c r="D125" i="60"/>
  <c r="D195" i="60"/>
  <c r="D107" i="60"/>
  <c r="D115" i="60"/>
  <c r="D203" i="60"/>
  <c r="D200" i="60"/>
  <c r="D185" i="60"/>
  <c r="D179" i="60"/>
  <c r="D169" i="60"/>
  <c r="D188" i="60"/>
  <c r="D167" i="60"/>
  <c r="D189" i="60"/>
  <c r="D237" i="60"/>
  <c r="D226" i="60"/>
  <c r="D145" i="60"/>
  <c r="D204" i="59" l="1"/>
  <c r="E204" i="59"/>
  <c r="C204" i="59"/>
  <c r="C202" i="59"/>
  <c r="C198" i="59"/>
  <c r="C195" i="59"/>
  <c r="C190" i="59"/>
  <c r="C184" i="59"/>
  <c r="D213" i="59"/>
  <c r="E213" i="59"/>
  <c r="C213" i="59"/>
  <c r="D202" i="59"/>
  <c r="E202" i="59"/>
  <c r="D198" i="59"/>
  <c r="E198" i="59"/>
  <c r="D195" i="59"/>
  <c r="E195" i="59"/>
  <c r="D190" i="59"/>
  <c r="E190" i="59"/>
  <c r="D184" i="59"/>
  <c r="E184" i="59"/>
  <c r="D180" i="59"/>
  <c r="E180" i="59"/>
  <c r="C180" i="59"/>
  <c r="D173" i="59"/>
  <c r="E173" i="59"/>
  <c r="C173" i="59"/>
  <c r="D171" i="59"/>
  <c r="E171" i="59"/>
  <c r="C171" i="59"/>
  <c r="D169" i="59"/>
  <c r="E169" i="59"/>
  <c r="C169" i="59"/>
  <c r="C166" i="59"/>
  <c r="C153" i="59"/>
  <c r="C152" i="59" s="1"/>
  <c r="D98" i="59"/>
  <c r="C98" i="59"/>
  <c r="E165" i="59" l="1"/>
  <c r="D165" i="59"/>
  <c r="D183" i="59"/>
  <c r="C165" i="59"/>
  <c r="E183" i="59"/>
  <c r="C183" i="59"/>
  <c r="C50" i="59"/>
  <c r="D91" i="59"/>
  <c r="C91" i="59"/>
  <c r="D50" i="59" l="1"/>
  <c r="D27" i="59"/>
  <c r="C27" i="59"/>
  <c r="C10" i="59"/>
  <c r="C30" i="64" l="1"/>
  <c r="C7" i="64"/>
  <c r="C39" i="64" s="1"/>
  <c r="C15" i="63"/>
  <c r="C7" i="63"/>
  <c r="C20" i="63" s="1"/>
  <c r="H3" i="65" l="1"/>
  <c r="H2" i="65"/>
  <c r="H1" i="65"/>
  <c r="E3" i="60"/>
  <c r="E2" i="60"/>
  <c r="E1" i="60"/>
  <c r="H3" i="59"/>
  <c r="H2" i="59"/>
  <c r="H1" i="59"/>
  <c r="A3" i="65"/>
  <c r="A1" i="65"/>
  <c r="A3" i="59" l="1"/>
  <c r="A1" i="59"/>
  <c r="E3" i="62"/>
  <c r="E2" i="62"/>
  <c r="E1" i="62"/>
  <c r="E3" i="61"/>
  <c r="E2" i="61"/>
  <c r="E1" i="61"/>
  <c r="E21" i="59"/>
  <c r="F21" i="59" s="1"/>
  <c r="G21" i="59" s="1"/>
  <c r="A1" i="60" l="1"/>
  <c r="A1" i="64"/>
  <c r="A1" i="63"/>
  <c r="A3" i="60"/>
  <c r="A3" i="64"/>
  <c r="A3" i="63"/>
  <c r="A3" i="61"/>
  <c r="A3" i="62"/>
  <c r="A1" i="61"/>
  <c r="A1" i="62"/>
</calcChain>
</file>

<file path=xl/sharedStrings.xml><?xml version="1.0" encoding="utf-8"?>
<sst xmlns="http://schemas.openxmlformats.org/spreadsheetml/2006/main" count="950" uniqueCount="665">
  <si>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</si>
  <si>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</si>
  <si>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</si>
  <si>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</si>
  <si>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</si>
  <si>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</si>
  <si>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</si>
  <si>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</si>
  <si>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</si>
  <si>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</si>
  <si>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</si>
  <si>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</si>
  <si>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</si>
  <si>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</si>
  <si>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</si>
  <si>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</si>
  <si>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</si>
  <si>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</si>
  <si>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</si>
  <si>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</si>
  <si>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</si>
  <si>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</si>
  <si>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</si>
  <si>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</si>
  <si>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</si>
  <si>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</si>
  <si>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</si>
  <si>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</si>
  <si>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</si>
  <si>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</si>
  <si>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</si>
  <si>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</si>
  <si>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</si>
  <si>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</si>
  <si>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</si>
  <si>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</si>
  <si>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</si>
  <si>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</si>
  <si>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</si>
  <si>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</si>
  <si>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</si>
  <si>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</si>
  <si>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</si>
  <si>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</si>
  <si>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</si>
  <si>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</si>
  <si>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</si>
  <si>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</si>
  <si>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</si>
  <si>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</si>
  <si>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</si>
  <si>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</si>
  <si>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</si>
  <si>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</si>
  <si>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</si>
  <si>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</si>
  <si>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</si>
  <si>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</si>
  <si>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</si>
  <si>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</si>
  <si>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</si>
  <si>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</si>
  <si>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</si>
  <si>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</si>
  <si>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</si>
  <si>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</si>
  <si>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</si>
  <si>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</si>
  <si>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</si>
  <si>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</si>
  <si>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</si>
  <si>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</si>
  <si>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</si>
  <si>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</si>
  <si>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</si>
  <si>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</si>
  <si>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</si>
  <si>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</si>
  <si>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</si>
  <si>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</si>
  <si>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</si>
  <si>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</si>
  <si>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</si>
  <si>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</si>
  <si>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</si>
  <si>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</si>
  <si>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</si>
  <si>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</si>
  <si>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</si>
  <si>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</si>
  <si>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</si>
  <si>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</si>
  <si>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</si>
  <si>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</si>
  <si>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</si>
  <si>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</si>
  <si>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</si>
  <si>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</si>
  <si>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</si>
  <si>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</si>
  <si>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</si>
  <si>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</si>
  <si>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</si>
  <si>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</si>
  <si>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</si>
  <si>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</si>
  <si>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</si>
  <si>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</si>
  <si>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</si>
  <si>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</si>
  <si>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</si>
  <si>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</si>
  <si>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</si>
  <si>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</si>
  <si>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</si>
  <si>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</si>
  <si>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</si>
  <si>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</si>
  <si>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</si>
  <si>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</si>
  <si>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</si>
  <si>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</si>
  <si>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</si>
  <si>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</si>
  <si>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</si>
  <si>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</si>
  <si>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</si>
  <si>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</si>
  <si>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</si>
  <si>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</si>
  <si>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</si>
  <si>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</si>
  <si>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</si>
  <si>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</si>
  <si>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</si>
  <si>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</si>
  <si>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</si>
  <si>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</si>
  <si>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</si>
  <si>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</si>
  <si>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</si>
  <si>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</si>
  <si>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</si>
  <si>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</si>
  <si>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</si>
  <si>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</si>
  <si>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</si>
  <si>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</si>
  <si>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</si>
  <si>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</si>
  <si>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</si>
  <si>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</si>
  <si>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</si>
  <si>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</si>
  <si>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</si>
  <si>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</si>
  <si>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</si>
  <si>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</si>
  <si>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</si>
  <si>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</si>
  <si>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</si>
  <si>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</si>
  <si>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</si>
  <si>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</si>
  <si>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</si>
  <si>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</si>
  <si>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</si>
  <si>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</si>
  <si>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</si>
  <si>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</si>
  <si>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</si>
  <si>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</si>
  <si>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</si>
  <si>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</si>
  <si>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</si>
  <si>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</si>
  <si>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</si>
  <si>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</si>
  <si>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</si>
  <si>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</si>
  <si>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</si>
  <si>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</si>
  <si>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</si>
  <si>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</si>
  <si>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</si>
  <si>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</si>
  <si>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</si>
  <si>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</si>
  <si>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</si>
  <si>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</si>
  <si>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</si>
  <si>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</si>
  <si>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</si>
  <si>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</si>
  <si>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</si>
  <si>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</si>
  <si>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</si>
  <si>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</si>
  <si>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</si>
  <si>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</si>
  <si>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</si>
  <si>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</si>
  <si>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</si>
  <si>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</si>
  <si>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</si>
  <si>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</si>
  <si>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</si>
  <si>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</si>
  <si>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</si>
  <si>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</si>
  <si>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</si>
  <si>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</si>
  <si>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</si>
  <si>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</si>
  <si>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</si>
  <si>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</si>
  <si>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</si>
  <si>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</si>
  <si>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</si>
  <si>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</si>
  <si>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</si>
  <si>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</si>
  <si>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</si>
  <si>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</si>
  <si>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</si>
  <si>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</si>
  <si>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</si>
  <si>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</si>
  <si>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</si>
  <si>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</si>
  <si>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</si>
  <si>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</si>
  <si>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</si>
  <si>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</si>
  <si>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</si>
  <si>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</si>
  <si>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</si>
  <si>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</si>
  <si>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</si>
  <si>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</si>
  <si>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</si>
  <si>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</si>
  <si>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</si>
  <si>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</si>
  <si>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</si>
  <si>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</si>
  <si>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</si>
  <si>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</si>
  <si>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</si>
  <si>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</si>
  <si>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</si>
  <si>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</si>
  <si>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</si>
  <si>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</si>
  <si>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</si>
  <si>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</si>
  <si>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</si>
  <si>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</si>
  <si>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</si>
  <si>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</si>
  <si>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</si>
  <si>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</si>
  <si>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</si>
  <si>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</si>
  <si>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</si>
  <si>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</si>
  <si>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</si>
  <si>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</si>
  <si>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</si>
  <si>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</si>
  <si>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</si>
  <si>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</si>
  <si>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</si>
  <si>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</si>
  <si>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</si>
  <si>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</si>
  <si>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</si>
  <si>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</si>
  <si>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</si>
  <si>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</si>
  <si>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</si>
  <si>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</si>
  <si>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</si>
  <si>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</si>
  <si>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</si>
  <si>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</si>
  <si>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</si>
  <si>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</si>
  <si>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</si>
  <si>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</si>
  <si>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</si>
  <si>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</si>
  <si>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</si>
  <si>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</si>
  <si>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</si>
  <si>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</si>
  <si>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</si>
  <si>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</si>
  <si>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</si>
  <si>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</si>
  <si>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</si>
  <si>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</si>
  <si>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</si>
  <si>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</si>
  <si>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</si>
  <si>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</si>
  <si>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</si>
  <si>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</si>
  <si>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</si>
  <si>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</si>
  <si>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</si>
  <si>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</si>
  <si>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</si>
  <si>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</si>
  <si>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</si>
  <si>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</si>
  <si>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</si>
  <si>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</si>
  <si>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</si>
  <si>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</si>
  <si>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</si>
  <si>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</si>
  <si>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</si>
  <si>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</si>
  <si>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</si>
  <si>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</si>
  <si>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</si>
  <si>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</si>
  <si>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</si>
  <si>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</si>
  <si>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</si>
  <si>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</si>
  <si>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</si>
  <si>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</si>
  <si>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</si>
  <si>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</si>
  <si>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</si>
  <si>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</si>
  <si>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</si>
  <si>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</si>
  <si>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</si>
  <si>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</si>
  <si>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</si>
  <si>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</si>
  <si>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</si>
  <si>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</si>
  <si>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</si>
  <si>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</si>
  <si>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</si>
  <si>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</si>
  <si>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</si>
  <si>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</si>
  <si>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</si>
  <si>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</si>
  <si>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</si>
  <si>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</si>
  <si>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</si>
  <si>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</si>
  <si>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</si>
  <si>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</si>
  <si>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</si>
  <si>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</si>
  <si>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</si>
  <si>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</si>
  <si>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</si>
  <si>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</si>
  <si>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</si>
  <si>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</si>
  <si>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</si>
  <si>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</si>
  <si>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</si>
  <si>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</si>
  <si>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</si>
  <si>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</si>
  <si>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</si>
  <si>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</si>
  <si>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</si>
  <si>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</si>
  <si>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</si>
  <si>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</si>
  <si>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</si>
  <si>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</si>
  <si>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</si>
  <si>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</si>
  <si>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</si>
  <si>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</si>
  <si>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</si>
  <si>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</si>
  <si>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</si>
  <si>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</si>
  <si>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</si>
  <si>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</si>
  <si>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</si>
  <si>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</si>
  <si>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</si>
  <si>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</si>
  <si>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</si>
  <si>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</si>
  <si>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</si>
  <si>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</si>
  <si>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</si>
  <si>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</si>
  <si>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</si>
  <si>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</si>
  <si>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</si>
  <si>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</si>
  <si>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</si>
  <si>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</si>
  <si>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</si>
  <si>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</si>
  <si>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</si>
  <si>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</si>
  <si>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</si>
  <si>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</si>
  <si>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</si>
  <si>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</si>
  <si>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</si>
  <si>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</si>
  <si>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</si>
  <si>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</si>
  <si>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</si>
  <si>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</si>
  <si>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</si>
  <si>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</si>
  <si>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</si>
  <si>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</si>
  <si>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</si>
  <si>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</si>
  <si>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</si>
  <si>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</si>
  <si>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</si>
  <si>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</si>
  <si>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</si>
  <si>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</si>
  <si>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</si>
  <si>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</si>
  <si>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</si>
  <si>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</si>
  <si>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</si>
  <si>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</si>
  <si>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</si>
  <si>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</si>
  <si>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</si>
  <si>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</si>
  <si>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</si>
  <si>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</si>
  <si>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</si>
  <si>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</si>
  <si>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</si>
  <si>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</si>
  <si>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</si>
  <si>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</si>
  <si>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</si>
  <si>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</si>
  <si>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</si>
  <si>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</si>
  <si>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</si>
  <si>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</si>
  <si>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</si>
  <si>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</si>
  <si>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</si>
  <si>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</si>
  <si>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</si>
  <si>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</si>
  <si>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</si>
  <si>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</si>
  <si>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</si>
  <si>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</si>
  <si>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</si>
  <si>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</si>
  <si>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</si>
  <si>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</si>
  <si>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</si>
  <si>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</si>
  <si>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</si>
  <si>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</si>
  <si>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</si>
  <si>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</si>
  <si>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</si>
  <si>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</si>
  <si>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</si>
  <si>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</si>
  <si>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</si>
  <si>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</si>
  <si>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</si>
  <si>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</si>
  <si>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</si>
  <si>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</si>
  <si>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</si>
  <si>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</si>
  <si>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</si>
  <si>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</si>
  <si>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</si>
  <si>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</si>
  <si>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</si>
  <si>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</si>
  <si>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</si>
  <si>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</si>
  <si>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</si>
  <si>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</si>
  <si>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</si>
  <si>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</si>
  <si>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</si>
  <si>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</si>
  <si>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</si>
  <si>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</si>
  <si>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</si>
  <si>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</si>
  <si>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</si>
  <si>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</si>
  <si>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</si>
  <si>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</si>
  <si>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</si>
  <si>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</si>
  <si>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</si>
  <si>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</si>
  <si>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</si>
  <si>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</si>
  <si>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</si>
  <si>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</si>
  <si>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</si>
  <si>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</si>
  <si>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</si>
  <si>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</si>
  <si>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</si>
  <si>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</si>
  <si>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</si>
  <si>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</si>
  <si>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t>BAJIO#208147940103-INVERSION FAISM'2018</t>
  </si>
  <si>
    <t>BAJIO#208151060102-INVERSION FORTAMUN'2018</t>
  </si>
  <si>
    <t>BAJIO#239552970102-INVERSION PARTICIPACIONES'2019</t>
  </si>
  <si>
    <t>BAJIO#238369760102-INVERSION FAISM'2019</t>
  </si>
  <si>
    <t>BAJIO#238370570102-INVERSION FORTAMUN'2019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</si>
  <si>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</si>
  <si>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t>ALVAREZ RAMIREZ JESUS DAVID</t>
  </si>
  <si>
    <t>BARRERA HERNANDEZ ZURIEL ESAU</t>
  </si>
  <si>
    <t>GUTIERREZ CHIA JUAN MANUEL</t>
  </si>
  <si>
    <t>JARAMILLO MANZANO EDUARDO</t>
  </si>
  <si>
    <t>NAVIA RAMIREZ ARMANDO</t>
  </si>
  <si>
    <t>RAMIREZ GARCIA HECTOR</t>
  </si>
  <si>
    <t>RAMIREZ SANCHEZ CESAR HECTOR</t>
  </si>
  <si>
    <t>UVALLE HERNANDEZ CARMELO</t>
  </si>
  <si>
    <t>PINON MEDINA IGNACIO</t>
  </si>
  <si>
    <t>LUNA ANAYA JUAN MANUEL</t>
  </si>
  <si>
    <t>RAMIREZ MONREAL J JESUS</t>
  </si>
  <si>
    <t>GORDILLO GARCIA JORGE ARMANDO</t>
  </si>
  <si>
    <t>HERNANDEZ FLORES MIGUEL ANGEL</t>
  </si>
  <si>
    <t>GARCIA BUENO IGNACIO</t>
  </si>
  <si>
    <t>AGUILAR SOLIS MA. CRUZ</t>
  </si>
  <si>
    <t>HERNANDEZ NUÑEZ VERONICA</t>
  </si>
  <si>
    <t>RODRIGUEZ OJEDA RICARDO CARLOS</t>
  </si>
  <si>
    <t>FLORES GONZALEZ ROSA EUGENIA</t>
  </si>
  <si>
    <t>MORALES RAMIREZ HECTOR JAVIER</t>
  </si>
  <si>
    <t>HERNANDEZ LUNA PATRICIA</t>
  </si>
  <si>
    <t>ROCHA SEGURA FABIOLA LETICIA</t>
  </si>
  <si>
    <t>AGRIPINO VALADEZ ALFREDO</t>
  </si>
  <si>
    <t xml:space="preserve">AGREDA GUERRERO LUZ MARCELA        </t>
  </si>
  <si>
    <t xml:space="preserve">ARREDONDO CAUDILLO PAULO ANTONIO   </t>
  </si>
  <si>
    <t xml:space="preserve">CONTRERAS MURO MARIA BLANCA        </t>
  </si>
  <si>
    <t xml:space="preserve">FERNANDEZ ARROYO JOSE ALBERTO      </t>
  </si>
  <si>
    <t xml:space="preserve">GARCIA BARAJAS PEDRO EDUARDO       </t>
  </si>
  <si>
    <t xml:space="preserve">GONZALEZ AGUILAR JUANA             </t>
  </si>
  <si>
    <t xml:space="preserve">GRANADOS ROCHA NORMA MARIA         </t>
  </si>
  <si>
    <t xml:space="preserve">LOPEZ ALVARADO ALINA BETZABETH     </t>
  </si>
  <si>
    <t xml:space="preserve">LOPEZ MARQUEZ ALFREDO              </t>
  </si>
  <si>
    <t xml:space="preserve">MITRE BANDA REYNA MA. GUADALUPE    </t>
  </si>
  <si>
    <t xml:space="preserve">PEREZ RAMIREZ JOSE FELIX           </t>
  </si>
  <si>
    <t xml:space="preserve">RANGEL HERNANDEZ MA DE LOURDES     </t>
  </si>
  <si>
    <t xml:space="preserve">RODRIGUEZ OJEDA RICARDO CARLOS     </t>
  </si>
  <si>
    <t xml:space="preserve">ROMO LOZANO LAURA                  </t>
  </si>
  <si>
    <t xml:space="preserve">SANDOVAL LOPEZ EDITH REBECA        </t>
  </si>
  <si>
    <t xml:space="preserve">CAMPOS BRIONES MARCO ANTONIO       </t>
  </si>
  <si>
    <t xml:space="preserve">MARTINEZ ARMENDARIZ STEFANY        </t>
  </si>
  <si>
    <t xml:space="preserve">GOMEZ SOLIS MARIA GABRIELA         </t>
  </si>
  <si>
    <t xml:space="preserve">ROCHA SEGURA FABIOLA LETICIA       </t>
  </si>
  <si>
    <t xml:space="preserve">SANCHEZ CORDERO GERALDINE          </t>
  </si>
  <si>
    <t xml:space="preserve">CARRILLO GALLARDO FRANCISCO JAVIER </t>
  </si>
  <si>
    <t xml:space="preserve">LOPEZ LOPEZ JORGE ALBERTO          </t>
  </si>
  <si>
    <t xml:space="preserve">QUINTANA OLMOS MARTHA PATRICIA     </t>
  </si>
  <si>
    <t xml:space="preserve">AYALA NEGRETE JOSEFINA MUSME       </t>
  </si>
  <si>
    <t xml:space="preserve">PADILLA RANGEL MARIEL ALEJANDRA    </t>
  </si>
  <si>
    <t xml:space="preserve">FERNANDEZ SORIA ANDREA FABIOLA     </t>
  </si>
  <si>
    <t xml:space="preserve">MAYORGA CARMONA MA DE JESUS        </t>
  </si>
  <si>
    <t xml:space="preserve">LOPEZ BALLESTEROS SELENE IRAIS     </t>
  </si>
  <si>
    <t>HERNANDEZ CAUDILLO TANIA JACQUELINE</t>
  </si>
  <si>
    <t xml:space="preserve">RIVERA ALMANZA LUIS                </t>
  </si>
  <si>
    <t xml:space="preserve">ALVARADO MARES JANNETH             </t>
  </si>
  <si>
    <t>JUAREZ SOSA RAUL</t>
  </si>
  <si>
    <t>GARCIA ARREDONDO JOSEFINA</t>
  </si>
  <si>
    <t>GONZALEZ GUERRERO CESAR MARTIN</t>
  </si>
  <si>
    <t>ORGANIZACION EMPRESARIAL POSTES</t>
  </si>
  <si>
    <t xml:space="preserve"> GARCIA TOVAR VICENTE APOLINAR     </t>
  </si>
  <si>
    <t xml:space="preserve"> CORPORACION DE INGENIERIA VAMA S  </t>
  </si>
  <si>
    <t xml:space="preserve">DIMPROSA S A                       </t>
  </si>
  <si>
    <t xml:space="preserve">PLANIF CONST Y RESTAURADORES       </t>
  </si>
  <si>
    <t xml:space="preserve">CONSULTORIA Y ASESORIA EN PROCESOS </t>
  </si>
  <si>
    <t xml:space="preserve">INMOBILIARIA Y CONSTRUCTORA        </t>
  </si>
  <si>
    <t xml:space="preserve">IGNACIO SANDOVAL HURTADO           </t>
  </si>
  <si>
    <t xml:space="preserve">JUAN JOSE CONCEPCION A             </t>
  </si>
  <si>
    <t xml:space="preserve">MEGAVE 2000 S A                    </t>
  </si>
  <si>
    <t xml:space="preserve">DANIEL MARTINEZ MEDEL              </t>
  </si>
  <si>
    <t xml:space="preserve">ESPECIALIDADES ELECTRICAS          </t>
  </si>
  <si>
    <t xml:space="preserve">GRUPO FEYDO CONSTRUCCION           </t>
  </si>
  <si>
    <t xml:space="preserve">RENE FERNANDEZ HERNANDEZ           </t>
  </si>
  <si>
    <t xml:space="preserve">RUBEN ALEJANDRO MELENDEZ           </t>
  </si>
  <si>
    <t xml:space="preserve">JUAN FAUSTINO ORTIZ MAGAÑA         </t>
  </si>
  <si>
    <t xml:space="preserve">ICONCE CONSTRUCTORA S A            </t>
  </si>
  <si>
    <t xml:space="preserve">NORIA ALTA CONSTRUCCIONES S A      </t>
  </si>
  <si>
    <t xml:space="preserve">CONSTRUCTORA Y EDIFICADORA         </t>
  </si>
  <si>
    <t xml:space="preserve">NAVARRETE MACIAS BENJAMIN          </t>
  </si>
  <si>
    <t xml:space="preserve">RAMOS ARROYO LUIS HECTOR           </t>
  </si>
  <si>
    <t xml:space="preserve">URBANIZACIONES Y EDIFICACIONES     </t>
  </si>
  <si>
    <t xml:space="preserve">CONSTRUCTORA Y CONSULTORA VIAN     </t>
  </si>
  <si>
    <t xml:space="preserve">GODINEZ ANGELES MARTIN             </t>
  </si>
  <si>
    <t xml:space="preserve">VIALIDADES Y CONSTRUCCIONES TREBOL </t>
  </si>
  <si>
    <r>
      <t xml:space="preserve">ESF-04 INVENTARIO  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</si>
  <si>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</si>
  <si>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</si>
  <si>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</si>
  <si>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</si>
  <si>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</si>
  <si>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</si>
  <si>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</si>
  <si>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</si>
  <si>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</si>
  <si>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</si>
  <si>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</si>
  <si>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</si>
  <si>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</si>
  <si>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</si>
  <si>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</si>
  <si>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</si>
  <si>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</si>
  <si>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</si>
  <si>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</si>
  <si>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</si>
  <si>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</si>
  <si>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</si>
  <si>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</si>
  <si>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</si>
  <si>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</si>
  <si>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</si>
  <si>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</si>
  <si>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</si>
  <si>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</si>
  <si>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</si>
  <si>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</si>
  <si>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</si>
  <si>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</si>
  <si>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</si>
  <si>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</si>
  <si>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</si>
  <si>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</si>
  <si>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r>
      <t xml:space="preserve">ESF-11 OTROS ACTIVOS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</si>
  <si>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</si>
  <si>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ACT-03 OTROS INGRESOS   </t>
    </r>
    <r>
      <rPr>
        <b/>
        <sz val="8"/>
        <color rgb="FFFF0000"/>
        <rFont val="Arial"/>
        <family val="2"/>
      </rPr>
      <t>NO APLICA</t>
    </r>
  </si>
  <si>
    <r>
      <t xml:space="preserve">EFE-03 CONCILIACION DEL FLUJO DE EFECTIVO  </t>
    </r>
    <r>
      <rPr>
        <b/>
        <sz val="8"/>
        <color rgb="FFFF0000"/>
        <rFont val="Arial"/>
        <family val="2"/>
      </rPr>
      <t>NO APLICA</t>
    </r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</si>
  <si>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</si>
  <si>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Correspondientes del 01 de Enero al 31 de Marzo de 2019</t>
  </si>
  <si>
    <t>98.20 TIIE (Inversiòn diaria)</t>
  </si>
  <si>
    <t>Saldos de ejercicios anteriores</t>
  </si>
  <si>
    <t xml:space="preserve">Gastos por comprobar generados en el periodo. </t>
  </si>
  <si>
    <t>Fondos Fijos que deberan de quedar comprobados en el mes de diciembre de 2019.</t>
  </si>
  <si>
    <t>Saldo de anticipo a contratistas pendientes de amortizar.</t>
  </si>
  <si>
    <t>Depreción calculada conforme al Acuerdo por el que se Reforman las Reglas Específicas del Registro y Valoración del Patrimonio, emitido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</si>
</sst>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</fills>
  <borders count="20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/>
      <diagonal/>
    </border>
    <border>
      <left/>
      <right/>
      <top style="thin">
        <color rgb="FF01577A"/>
      </top>
      <bottom/>
      <diagonal/>
    </border>
    <border>
      <left/>
      <right style="thin">
        <color rgb="FF01577A"/>
      </right>
      <top style="thin">
        <color rgb="FF01577A"/>
      </top>
      <bottom/>
      <diagonal/>
    </border>
    <border>
      <left style="thin">
        <color rgb="FF01577A"/>
      </left>
      <right/>
      <top/>
      <bottom/>
      <diagonal/>
    </border>
    <border>
      <left/>
      <right style="thin">
        <color rgb="FF01577A"/>
      </right>
      <top/>
      <bottom/>
      <diagonal/>
    </border>
    <border>
      <left style="thin">
        <color rgb="FF01577A"/>
      </left>
      <right/>
      <top/>
      <bottom style="thin">
        <color rgb="FF01577A"/>
      </bottom>
      <diagonal/>
    </border>
    <border>
      <left/>
      <right/>
      <top/>
      <bottom style="thin">
        <color rgb="FF01577A"/>
      </bottom>
      <diagonal/>
    </border>
    <border>
      <left/>
      <right style="thin">
        <color rgb="FF01577A"/>
      </right>
      <top/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</cellStyleXfs>
  <cellXfs count="136">
    <xf numFmtId="0" fontId="0" fillId="0" borderId="0" xfId="0"/>
    <xf numFmtId="0" fontId="2" fillId="0" borderId="0" xfId="0" applyFont="1" applyProtection="1">
      <protection locked="0"/>
    </xf>
    <xf numFmtId="0" fontId="9" fillId="3" borderId="0" xfId="8" applyFont="1" applyFill="1" applyAlignment="1">
      <alignment horizontal="right" vertical="center"/>
    </xf>
    <xf numFmtId="0" fontId="12" fillId="3" borderId="0" xfId="8" applyFont="1" applyFill="1" applyAlignment="1">
      <alignment horizontal="left" vertical="center"/>
    </xf>
    <xf numFmtId="0" fontId="10" fillId="0" borderId="0" xfId="8" applyFont="1" applyAlignment="1">
      <alignment vertical="center"/>
    </xf>
    <xf numFmtId="0" fontId="12" fillId="3" borderId="0" xfId="8" applyFont="1" applyFill="1" applyAlignment="1">
      <alignment vertical="center"/>
    </xf>
    <xf numFmtId="0" fontId="12" fillId="4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6" borderId="0" xfId="8" applyFont="1" applyFill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6" borderId="0" xfId="9" applyFont="1" applyFill="1" applyAlignment="1">
      <alignment horizontal="right" vertical="center"/>
    </xf>
    <xf numFmtId="0" fontId="6" fillId="6" borderId="0" xfId="9" applyFont="1" applyFill="1" applyAlignment="1">
      <alignment horizontal="left" vertical="center"/>
    </xf>
    <xf numFmtId="0" fontId="6" fillId="6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16" fillId="4" borderId="0" xfId="8" applyFont="1" applyFill="1" applyAlignment="1">
      <alignment horizontal="center" vertical="center"/>
    </xf>
    <xf numFmtId="0" fontId="16" fillId="4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4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17" fillId="0" borderId="0" xfId="12" applyFont="1" applyAlignment="1">
      <alignment horizontal="center"/>
    </xf>
    <xf numFmtId="0" fontId="6" fillId="6" borderId="0" xfId="12" applyFont="1" applyFill="1"/>
    <xf numFmtId="0" fontId="6" fillId="6" borderId="0" xfId="8" applyFont="1" applyFill="1"/>
    <xf numFmtId="0" fontId="17" fillId="0" borderId="0" xfId="9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6" borderId="0" xfId="12" applyFont="1" applyFill="1" applyAlignment="1">
      <alignment horizontal="center"/>
    </xf>
    <xf numFmtId="9" fontId="17" fillId="0" borderId="0" xfId="12" applyNumberFormat="1" applyFont="1" applyAlignment="1">
      <alignment horizontal="center"/>
    </xf>
    <xf numFmtId="0" fontId="16" fillId="4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1" fillId="5" borderId="9" xfId="13" applyFont="1" applyFill="1" applyBorder="1" applyAlignment="1">
      <alignment vertical="center"/>
    </xf>
    <xf numFmtId="4" fontId="1" fillId="5" borderId="9" xfId="13" applyNumberFormat="1" applyFont="1" applyFill="1" applyBorder="1" applyAlignment="1">
      <alignment horizontal="right" vertical="center" wrapText="1" indent="1"/>
    </xf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1" fillId="0" borderId="18" xfId="13" applyFont="1" applyBorder="1" applyAlignment="1">
      <alignment vertical="center"/>
    </xf>
    <xf numFmtId="0" fontId="1" fillId="0" borderId="19" xfId="13" applyFont="1" applyBorder="1" applyAlignment="1">
      <alignment vertical="center"/>
    </xf>
    <xf numFmtId="4" fontId="1" fillId="0" borderId="9" xfId="13" applyNumberFormat="1" applyFont="1" applyBorder="1" applyAlignment="1">
      <alignment horizontal="right" vertical="center" wrapText="1" indent="1"/>
    </xf>
    <xf numFmtId="0" fontId="2" fillId="0" borderId="18" xfId="13" applyFont="1" applyBorder="1" applyAlignment="1">
      <alignment horizontal="right" vertical="center"/>
    </xf>
    <xf numFmtId="0" fontId="2" fillId="0" borderId="19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8" xfId="13" applyFont="1" applyBorder="1" applyAlignment="1">
      <alignment horizontal="right"/>
    </xf>
    <xf numFmtId="0" fontId="2" fillId="0" borderId="19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4" fontId="1" fillId="5" borderId="9" xfId="13" applyNumberFormat="1" applyFont="1" applyFill="1" applyBorder="1" applyAlignment="1">
      <alignment horizontal="right" vertical="center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8" xfId="13" applyNumberFormat="1" applyFont="1" applyBorder="1" applyAlignment="1">
      <alignment horizontal="right" vertical="center"/>
    </xf>
    <xf numFmtId="49" fontId="2" fillId="0" borderId="18" xfId="13" applyNumberFormat="1" applyFont="1" applyBorder="1" applyAlignment="1">
      <alignment horizontal="right"/>
    </xf>
    <xf numFmtId="0" fontId="2" fillId="0" borderId="18" xfId="13" applyFont="1" applyBorder="1"/>
    <xf numFmtId="0" fontId="2" fillId="0" borderId="1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1" fillId="2" borderId="9" xfId="13" applyFont="1" applyFill="1" applyBorder="1" applyAlignment="1">
      <alignment vertical="center"/>
    </xf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6" fillId="6" borderId="0" xfId="9" applyFont="1" applyFill="1" applyAlignment="1">
      <alignment horizontal="center" vertical="center"/>
    </xf>
    <xf numFmtId="0" fontId="6" fillId="6" borderId="10" xfId="9" applyFont="1" applyFill="1" applyBorder="1" applyAlignment="1">
      <alignment horizontal="center" vertical="center"/>
    </xf>
    <xf numFmtId="0" fontId="6" fillId="6" borderId="11" xfId="9" applyFont="1" applyFill="1" applyBorder="1" applyAlignment="1">
      <alignment horizontal="center" vertical="center"/>
    </xf>
    <xf numFmtId="0" fontId="6" fillId="6" borderId="12" xfId="9" applyFont="1" applyFill="1" applyBorder="1" applyAlignment="1">
      <alignment horizontal="center" vertical="center"/>
    </xf>
    <xf numFmtId="0" fontId="6" fillId="7" borderId="13" xfId="13" applyFont="1" applyFill="1" applyBorder="1" applyAlignment="1">
      <alignment horizontal="center" vertical="center"/>
    </xf>
    <xf numFmtId="0" fontId="6" fillId="7" borderId="0" xfId="13" applyFont="1" applyFill="1" applyBorder="1" applyAlignment="1">
      <alignment horizontal="center" vertical="center"/>
    </xf>
    <xf numFmtId="0" fontId="6" fillId="7" borderId="14" xfId="13" applyFont="1" applyFill="1" applyBorder="1" applyAlignment="1">
      <alignment horizontal="center" vertical="center"/>
    </xf>
    <xf numFmtId="0" fontId="6" fillId="6" borderId="13" xfId="9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/>
    </xf>
    <xf numFmtId="0" fontId="6" fillId="6" borderId="14" xfId="9" applyFont="1" applyFill="1" applyBorder="1" applyAlignment="1">
      <alignment horizontal="center" vertical="center"/>
    </xf>
    <xf numFmtId="0" fontId="6" fillId="7" borderId="15" xfId="13" applyFont="1" applyFill="1" applyBorder="1" applyAlignment="1">
      <alignment horizontal="center" vertical="center"/>
    </xf>
    <xf numFmtId="0" fontId="6" fillId="7" borderId="16" xfId="13" applyFont="1" applyFill="1" applyBorder="1" applyAlignment="1">
      <alignment horizontal="center" vertical="center"/>
    </xf>
    <xf numFmtId="0" fontId="6" fillId="7" borderId="17" xfId="13" applyFont="1" applyFill="1" applyBorder="1" applyAlignment="1">
      <alignment horizontal="center" vertical="center"/>
    </xf>
    <xf numFmtId="0" fontId="6" fillId="7" borderId="13" xfId="13" applyFont="1" applyFill="1" applyBorder="1" applyAlignment="1" applyProtection="1">
      <alignment horizontal="center" vertical="center" wrapText="1"/>
      <protection locked="0"/>
    </xf>
    <xf numFmtId="0" fontId="6" fillId="7" borderId="0" xfId="13" applyFont="1" applyFill="1" applyBorder="1" applyAlignment="1" applyProtection="1">
      <alignment horizontal="center" vertical="center" wrapText="1"/>
      <protection locked="0"/>
    </xf>
    <xf numFmtId="0" fontId="6" fillId="7" borderId="14" xfId="13" applyFont="1" applyFill="1" applyBorder="1" applyAlignment="1" applyProtection="1">
      <alignment horizontal="center" vertical="center" wrapText="1"/>
      <protection locked="0"/>
    </xf>
    <xf numFmtId="0" fontId="18" fillId="6" borderId="0" xfId="9" applyFont="1" applyFill="1" applyAlignment="1">
      <alignment horizontal="center" vertical="center"/>
    </xf>
    <xf numFmtId="0" fontId="18" fillId="6" borderId="0" xfId="9" applyFont="1" applyFill="1" applyAlignment="1">
      <alignment vertical="center"/>
    </xf>
    <xf numFmtId="0" fontId="2" fillId="0" borderId="0" xfId="8" applyFont="1" applyAlignment="1">
      <alignment wrapText="1"/>
    </xf>
    <xf numFmtId="0" fontId="2" fillId="0" borderId="0" xfId="8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" fillId="0" borderId="0" xfId="8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3A7B98"/>
      <color rgb="FF015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49</xdr:row>
      <xdr:rowOff>12696</xdr:rowOff>
    </xdr:from>
    <xdr:ext cx="2095500" cy="291295"/>
    <xdr:sp macro="" textlink="" fLocksText="0">
      <xdr:nvSpPr>
        <xdr:cNvPr id="4" name="8 CuadroTexto"/>
        <xdr:cNvSpPr txBox="1">
          <a:spLocks noChangeArrowheads="1"/>
        </xdr:cNvSpPr>
      </xdr:nvSpPr>
      <xdr:spPr bwMode="auto">
        <a:xfrm>
          <a:off x="247650" y="74993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</xdr:col>
      <xdr:colOff>912809</xdr:colOff>
      <xdr:row>59</xdr:row>
      <xdr:rowOff>9525</xdr:rowOff>
    </xdr:from>
    <xdr:ext cx="1954216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1893884" y="89249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2800350</xdr:colOff>
      <xdr:row>49</xdr:row>
      <xdr:rowOff>12696</xdr:rowOff>
    </xdr:from>
    <xdr:ext cx="1657349" cy="291295"/>
    <xdr:sp macro="" textlink="" fLocksText="0">
      <xdr:nvSpPr>
        <xdr:cNvPr id="6" name="9 CuadroTexto"/>
        <xdr:cNvSpPr txBox="1">
          <a:spLocks noChangeArrowheads="1"/>
        </xdr:cNvSpPr>
      </xdr:nvSpPr>
      <xdr:spPr bwMode="auto">
        <a:xfrm>
          <a:off x="3781425" y="74993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17972</xdr:colOff>
      <xdr:row>0</xdr:row>
      <xdr:rowOff>17972</xdr:rowOff>
    </xdr:from>
    <xdr:to>
      <xdr:col>0</xdr:col>
      <xdr:colOff>648458</xdr:colOff>
      <xdr:row>2</xdr:row>
      <xdr:rowOff>234764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2" y="17972"/>
          <a:ext cx="630486" cy="720000"/>
        </a:xfrm>
        <a:prstGeom prst="rect">
          <a:avLst/>
        </a:prstGeom>
      </xdr:spPr>
    </xdr:pic>
    <xdr:clientData/>
  </xdr:twoCellAnchor>
  <xdr:oneCellAnchor>
    <xdr:from>
      <xdr:col>1</xdr:col>
      <xdr:colOff>1168168</xdr:colOff>
      <xdr:row>303</xdr:row>
      <xdr:rowOff>129515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834918" y="48240290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5</xdr:col>
      <xdr:colOff>917310</xdr:colOff>
      <xdr:row>303</xdr:row>
      <xdr:rowOff>126344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9813660" y="48237119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2</xdr:col>
      <xdr:colOff>1083521</xdr:colOff>
      <xdr:row>303</xdr:row>
      <xdr:rowOff>129515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6636596" y="48240290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924468</xdr:colOff>
      <xdr:row>131</xdr:row>
      <xdr:rowOff>137965</xdr:rowOff>
    </xdr:from>
    <xdr:ext cx="2095500" cy="291295"/>
    <xdr:sp macro="" textlink="" fLocksText="0">
      <xdr:nvSpPr>
        <xdr:cNvPr id="6" name="8 CuadroTexto"/>
        <xdr:cNvSpPr txBox="1">
          <a:spLocks noChangeArrowheads="1"/>
        </xdr:cNvSpPr>
      </xdr:nvSpPr>
      <xdr:spPr bwMode="auto">
        <a:xfrm>
          <a:off x="1591218" y="22312165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5</xdr:col>
      <xdr:colOff>673610</xdr:colOff>
      <xdr:row>131</xdr:row>
      <xdr:rowOff>134794</xdr:rowOff>
    </xdr:from>
    <xdr:ext cx="1954216" cy="291295"/>
    <xdr:sp macro="" textlink="" fLocksText="0">
      <xdr:nvSpPr>
        <xdr:cNvPr id="7" name="9 CuadroTexto"/>
        <xdr:cNvSpPr txBox="1">
          <a:spLocks noChangeArrowheads="1"/>
        </xdr:cNvSpPr>
      </xdr:nvSpPr>
      <xdr:spPr bwMode="auto">
        <a:xfrm>
          <a:off x="9569960" y="22308994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2</xdr:col>
      <xdr:colOff>401671</xdr:colOff>
      <xdr:row>132</xdr:row>
      <xdr:rowOff>4615</xdr:rowOff>
    </xdr:from>
    <xdr:ext cx="1657349" cy="291295"/>
    <xdr:sp macro="" textlink="" fLocksText="0">
      <xdr:nvSpPr>
        <xdr:cNvPr id="8" name="9 CuadroTexto"/>
        <xdr:cNvSpPr txBox="1">
          <a:spLocks noChangeArrowheads="1"/>
        </xdr:cNvSpPr>
      </xdr:nvSpPr>
      <xdr:spPr bwMode="auto">
        <a:xfrm>
          <a:off x="5954746" y="22321690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1600200</xdr:colOff>
      <xdr:row>69</xdr:row>
      <xdr:rowOff>136521</xdr:rowOff>
    </xdr:from>
    <xdr:ext cx="2095500" cy="291295"/>
    <xdr:sp macro="" textlink="" fLocksText="0">
      <xdr:nvSpPr>
        <xdr:cNvPr id="9" name="8 CuadroTexto"/>
        <xdr:cNvSpPr txBox="1">
          <a:spLocks noChangeArrowheads="1"/>
        </xdr:cNvSpPr>
      </xdr:nvSpPr>
      <xdr:spPr bwMode="auto">
        <a:xfrm>
          <a:off x="2266950" y="1230947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177767</xdr:colOff>
      <xdr:row>69</xdr:row>
      <xdr:rowOff>133350</xdr:rowOff>
    </xdr:from>
    <xdr:ext cx="1954216" cy="291295"/>
    <xdr:sp macro="" textlink="" fLocksText="0">
      <xdr:nvSpPr>
        <xdr:cNvPr id="10" name="9 CuadroTexto"/>
        <xdr:cNvSpPr txBox="1">
          <a:spLocks noChangeArrowheads="1"/>
        </xdr:cNvSpPr>
      </xdr:nvSpPr>
      <xdr:spPr bwMode="auto">
        <a:xfrm>
          <a:off x="10245692" y="123063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2</xdr:col>
      <xdr:colOff>1077403</xdr:colOff>
      <xdr:row>70</xdr:row>
      <xdr:rowOff>3171</xdr:rowOff>
    </xdr:from>
    <xdr:ext cx="1657349" cy="291295"/>
    <xdr:sp macro="" textlink="" fLocksText="0">
      <xdr:nvSpPr>
        <xdr:cNvPr id="11" name="9 CuadroTexto"/>
        <xdr:cNvSpPr txBox="1">
          <a:spLocks noChangeArrowheads="1"/>
        </xdr:cNvSpPr>
      </xdr:nvSpPr>
      <xdr:spPr bwMode="auto">
        <a:xfrm>
          <a:off x="6630478" y="1231899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1295400</xdr:colOff>
      <xdr:row>221</xdr:row>
      <xdr:rowOff>60321</xdr:rowOff>
    </xdr:from>
    <xdr:ext cx="2095500" cy="291295"/>
    <xdr:sp macro="" textlink="" fLocksText="0">
      <xdr:nvSpPr>
        <xdr:cNvPr id="12" name="8 CuadroTexto"/>
        <xdr:cNvSpPr txBox="1">
          <a:spLocks noChangeArrowheads="1"/>
        </xdr:cNvSpPr>
      </xdr:nvSpPr>
      <xdr:spPr bwMode="auto">
        <a:xfrm>
          <a:off x="1962150" y="3643629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5</xdr:col>
      <xdr:colOff>1044542</xdr:colOff>
      <xdr:row>221</xdr:row>
      <xdr:rowOff>57150</xdr:rowOff>
    </xdr:from>
    <xdr:ext cx="1954216" cy="291295"/>
    <xdr:sp macro="" textlink="" fLocksText="0">
      <xdr:nvSpPr>
        <xdr:cNvPr id="13" name="9 CuadroTexto"/>
        <xdr:cNvSpPr txBox="1">
          <a:spLocks noChangeArrowheads="1"/>
        </xdr:cNvSpPr>
      </xdr:nvSpPr>
      <xdr:spPr bwMode="auto">
        <a:xfrm>
          <a:off x="9940892" y="364331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2</xdr:col>
      <xdr:colOff>772603</xdr:colOff>
      <xdr:row>221</xdr:row>
      <xdr:rowOff>69846</xdr:rowOff>
    </xdr:from>
    <xdr:ext cx="1657349" cy="291295"/>
    <xdr:sp macro="" textlink="" fLocksText="0">
      <xdr:nvSpPr>
        <xdr:cNvPr id="14" name="9 CuadroTexto"/>
        <xdr:cNvSpPr txBox="1">
          <a:spLocks noChangeArrowheads="1"/>
        </xdr:cNvSpPr>
      </xdr:nvSpPr>
      <xdr:spPr bwMode="auto">
        <a:xfrm>
          <a:off x="6325678" y="364458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533400</xdr:colOff>
      <xdr:row>245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533400" y="3475989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2</xdr:col>
      <xdr:colOff>846134</xdr:colOff>
      <xdr:row>245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6370634" y="3475672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3124200</xdr:colOff>
      <xdr:row>245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790950" y="3475989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9525</xdr:colOff>
      <xdr:row>162</xdr:row>
      <xdr:rowOff>136521</xdr:rowOff>
    </xdr:from>
    <xdr:ext cx="2095500" cy="291295"/>
    <xdr:sp macro="" textlink="" fLocksText="0">
      <xdr:nvSpPr>
        <xdr:cNvPr id="6" name="8 CuadroTexto"/>
        <xdr:cNvSpPr txBox="1">
          <a:spLocks noChangeArrowheads="1"/>
        </xdr:cNvSpPr>
      </xdr:nvSpPr>
      <xdr:spPr bwMode="auto">
        <a:xfrm>
          <a:off x="676275" y="255968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2</xdr:col>
      <xdr:colOff>989009</xdr:colOff>
      <xdr:row>162</xdr:row>
      <xdr:rowOff>133350</xdr:rowOff>
    </xdr:from>
    <xdr:ext cx="1954216" cy="291295"/>
    <xdr:sp macro="" textlink="" fLocksText="0">
      <xdr:nvSpPr>
        <xdr:cNvPr id="7" name="9 CuadroTexto"/>
        <xdr:cNvSpPr txBox="1">
          <a:spLocks noChangeArrowheads="1"/>
        </xdr:cNvSpPr>
      </xdr:nvSpPr>
      <xdr:spPr bwMode="auto">
        <a:xfrm>
          <a:off x="6513509" y="255936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3267075</xdr:colOff>
      <xdr:row>162</xdr:row>
      <xdr:rowOff>136521</xdr:rowOff>
    </xdr:from>
    <xdr:ext cx="1657349" cy="291295"/>
    <xdr:sp macro="" textlink="" fLocksText="0">
      <xdr:nvSpPr>
        <xdr:cNvPr id="8" name="9 CuadroTexto"/>
        <xdr:cNvSpPr txBox="1">
          <a:spLocks noChangeArrowheads="1"/>
        </xdr:cNvSpPr>
      </xdr:nvSpPr>
      <xdr:spPr bwMode="auto">
        <a:xfrm>
          <a:off x="3933825" y="255968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  <xdr:oneCellAnchor>
    <xdr:from>
      <xdr:col>1</xdr:col>
      <xdr:colOff>0</xdr:colOff>
      <xdr:row>74</xdr:row>
      <xdr:rowOff>136521</xdr:rowOff>
    </xdr:from>
    <xdr:ext cx="2095500" cy="291295"/>
    <xdr:sp macro="" textlink="" fLocksText="0">
      <xdr:nvSpPr>
        <xdr:cNvPr id="9" name="8 CuadroTexto"/>
        <xdr:cNvSpPr txBox="1">
          <a:spLocks noChangeArrowheads="1"/>
        </xdr:cNvSpPr>
      </xdr:nvSpPr>
      <xdr:spPr bwMode="auto">
        <a:xfrm>
          <a:off x="666750" y="130238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2</xdr:col>
      <xdr:colOff>979484</xdr:colOff>
      <xdr:row>74</xdr:row>
      <xdr:rowOff>133350</xdr:rowOff>
    </xdr:from>
    <xdr:ext cx="1954216" cy="291295"/>
    <xdr:sp macro="" textlink="" fLocksText="0">
      <xdr:nvSpPr>
        <xdr:cNvPr id="10" name="9 CuadroTexto"/>
        <xdr:cNvSpPr txBox="1">
          <a:spLocks noChangeArrowheads="1"/>
        </xdr:cNvSpPr>
      </xdr:nvSpPr>
      <xdr:spPr bwMode="auto">
        <a:xfrm>
          <a:off x="6503984" y="130206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3257550</xdr:colOff>
      <xdr:row>74</xdr:row>
      <xdr:rowOff>136521</xdr:rowOff>
    </xdr:from>
    <xdr:ext cx="1657349" cy="291295"/>
    <xdr:sp macro="" textlink="" fLocksText="0">
      <xdr:nvSpPr>
        <xdr:cNvPr id="11" name="9 CuadroTexto"/>
        <xdr:cNvSpPr txBox="1">
          <a:spLocks noChangeArrowheads="1"/>
        </xdr:cNvSpPr>
      </xdr:nvSpPr>
      <xdr:spPr bwMode="auto">
        <a:xfrm>
          <a:off x="3924300" y="130238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161925</xdr:colOff>
      <xdr:row>35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61925" y="535622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3</xdr:col>
      <xdr:colOff>65084</xdr:colOff>
      <xdr:row>35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5465759" y="535305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2238375</xdr:colOff>
      <xdr:row>35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2905125" y="53562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123825</xdr:colOff>
      <xdr:row>86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23825" y="13100046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3</xdr:col>
      <xdr:colOff>274634</xdr:colOff>
      <xdr:row>86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6189659" y="13096875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2876550</xdr:colOff>
      <xdr:row>86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543300" y="13100046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28</xdr:row>
      <xdr:rowOff>60321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219075" y="440372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</xdr:col>
      <xdr:colOff>1817684</xdr:colOff>
      <xdr:row>40</xdr:row>
      <xdr:rowOff>0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2036759" y="60579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3438525</xdr:colOff>
      <xdr:row>28</xdr:row>
      <xdr:rowOff>60321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657600" y="440372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50</xdr:row>
      <xdr:rowOff>19050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142875" y="7448550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1</xdr:col>
      <xdr:colOff>1712909</xdr:colOff>
      <xdr:row>61</xdr:row>
      <xdr:rowOff>101604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1960559" y="9102729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3333750</xdr:colOff>
      <xdr:row>50</xdr:row>
      <xdr:rowOff>19050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581400" y="7448550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3</xdr:row>
      <xdr:rowOff>5625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  <xdr:oneCellAnchor>
    <xdr:from>
      <xdr:col>1</xdr:col>
      <xdr:colOff>1924050</xdr:colOff>
      <xdr:row>59</xdr:row>
      <xdr:rowOff>12696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2590800" y="8728071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6</xdr:col>
      <xdr:colOff>36509</xdr:colOff>
      <xdr:row>59</xdr:row>
      <xdr:rowOff>9525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10885484" y="8724900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3</xdr:col>
      <xdr:colOff>409575</xdr:colOff>
      <xdr:row>59</xdr:row>
      <xdr:rowOff>12696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6810375" y="8728071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3" sqref="A3:B3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09" t="s">
        <v>525</v>
      </c>
      <c r="B1" s="109"/>
      <c r="C1" s="5"/>
      <c r="D1" s="2" t="s">
        <v>121</v>
      </c>
      <c r="E1" s="3">
        <v>2019</v>
      </c>
    </row>
    <row r="2" spans="1:5" ht="22.5" customHeight="1" x14ac:dyDescent="0.2">
      <c r="A2" s="110" t="s">
        <v>432</v>
      </c>
      <c r="B2" s="110"/>
      <c r="C2" s="11"/>
      <c r="D2" s="2" t="s">
        <v>123</v>
      </c>
      <c r="E2" s="5" t="s">
        <v>124</v>
      </c>
    </row>
    <row r="3" spans="1:5" ht="22.5" customHeight="1" x14ac:dyDescent="0.2">
      <c r="A3" s="110" t="s">
        <v>658</v>
      </c>
      <c r="B3" s="110"/>
      <c r="C3" s="5"/>
      <c r="D3" s="2" t="s">
        <v>125</v>
      </c>
      <c r="E3" s="3">
        <v>1</v>
      </c>
    </row>
    <row r="4" spans="1:5" ht="15" customHeight="1" x14ac:dyDescent="0.2">
      <c r="A4" s="31" t="s">
        <v>34</v>
      </c>
      <c r="B4" s="32" t="s">
        <v>35</v>
      </c>
    </row>
    <row r="5" spans="1:5" x14ac:dyDescent="0.2">
      <c r="A5" s="23"/>
      <c r="B5" s="28"/>
    </row>
    <row r="6" spans="1:5" x14ac:dyDescent="0.2">
      <c r="A6" s="23"/>
      <c r="B6" s="24" t="s">
        <v>38</v>
      </c>
    </row>
    <row r="7" spans="1:5" x14ac:dyDescent="0.2">
      <c r="A7" s="23"/>
      <c r="B7" s="24"/>
    </row>
    <row r="8" spans="1:5" x14ac:dyDescent="0.2">
      <c r="A8" s="23"/>
      <c r="B8" s="25" t="s">
        <v>0</v>
      </c>
    </row>
    <row r="9" spans="1:5" x14ac:dyDescent="0.2">
      <c r="A9" s="26" t="s">
        <v>1</v>
      </c>
      <c r="B9" s="27" t="s">
        <v>2</v>
      </c>
    </row>
    <row r="10" spans="1:5" x14ac:dyDescent="0.2">
      <c r="A10" s="26" t="s">
        <v>3</v>
      </c>
      <c r="B10" s="27" t="s">
        <v>4</v>
      </c>
    </row>
    <row r="11" spans="1:5" x14ac:dyDescent="0.2">
      <c r="A11" s="26" t="s">
        <v>5</v>
      </c>
      <c r="B11" s="27" t="s">
        <v>6</v>
      </c>
    </row>
    <row r="12" spans="1:5" x14ac:dyDescent="0.2">
      <c r="A12" s="26" t="s">
        <v>92</v>
      </c>
      <c r="B12" s="27" t="s">
        <v>120</v>
      </c>
    </row>
    <row r="13" spans="1:5" x14ac:dyDescent="0.2">
      <c r="A13" s="26" t="s">
        <v>7</v>
      </c>
      <c r="B13" s="27" t="s">
        <v>119</v>
      </c>
    </row>
    <row r="14" spans="1:5" x14ac:dyDescent="0.2">
      <c r="A14" s="26" t="s">
        <v>8</v>
      </c>
      <c r="B14" s="27" t="s">
        <v>91</v>
      </c>
    </row>
    <row r="15" spans="1:5" x14ac:dyDescent="0.2">
      <c r="A15" s="26" t="s">
        <v>9</v>
      </c>
      <c r="B15" s="27" t="s">
        <v>10</v>
      </c>
    </row>
    <row r="16" spans="1:5" x14ac:dyDescent="0.2">
      <c r="A16" s="26" t="s">
        <v>11</v>
      </c>
      <c r="B16" s="27" t="s">
        <v>12</v>
      </c>
    </row>
    <row r="17" spans="1:2" x14ac:dyDescent="0.2">
      <c r="A17" s="26" t="s">
        <v>13</v>
      </c>
      <c r="B17" s="27" t="s">
        <v>14</v>
      </c>
    </row>
    <row r="18" spans="1:2" x14ac:dyDescent="0.2">
      <c r="A18" s="26" t="s">
        <v>15</v>
      </c>
      <c r="B18" s="27" t="s">
        <v>16</v>
      </c>
    </row>
    <row r="19" spans="1:2" x14ac:dyDescent="0.2">
      <c r="A19" s="26" t="s">
        <v>17</v>
      </c>
      <c r="B19" s="27" t="s">
        <v>18</v>
      </c>
    </row>
    <row r="20" spans="1:2" x14ac:dyDescent="0.2">
      <c r="A20" s="26" t="s">
        <v>19</v>
      </c>
      <c r="B20" s="27" t="s">
        <v>20</v>
      </c>
    </row>
    <row r="21" spans="1:2" x14ac:dyDescent="0.2">
      <c r="A21" s="26" t="s">
        <v>21</v>
      </c>
      <c r="B21" s="27" t="s">
        <v>117</v>
      </c>
    </row>
    <row r="22" spans="1:2" x14ac:dyDescent="0.2">
      <c r="A22" s="26" t="s">
        <v>22</v>
      </c>
      <c r="B22" s="27" t="s">
        <v>23</v>
      </c>
    </row>
    <row r="23" spans="1:2" x14ac:dyDescent="0.2">
      <c r="A23" s="26" t="s">
        <v>512</v>
      </c>
      <c r="B23" s="27" t="s">
        <v>236</v>
      </c>
    </row>
    <row r="24" spans="1:2" x14ac:dyDescent="0.2">
      <c r="A24" s="26" t="s">
        <v>513</v>
      </c>
      <c r="B24" s="27" t="s">
        <v>515</v>
      </c>
    </row>
    <row r="25" spans="1:2" x14ac:dyDescent="0.2">
      <c r="A25" s="26" t="s">
        <v>514</v>
      </c>
      <c r="B25" s="27" t="s">
        <v>510</v>
      </c>
    </row>
    <row r="26" spans="1:2" x14ac:dyDescent="0.2">
      <c r="A26" s="26" t="s">
        <v>516</v>
      </c>
      <c r="B26" s="27" t="s">
        <v>290</v>
      </c>
    </row>
    <row r="27" spans="1:2" x14ac:dyDescent="0.2">
      <c r="A27" s="26" t="s">
        <v>24</v>
      </c>
      <c r="B27" s="27" t="s">
        <v>25</v>
      </c>
    </row>
    <row r="28" spans="1:2" x14ac:dyDescent="0.2">
      <c r="A28" s="26" t="s">
        <v>26</v>
      </c>
      <c r="B28" s="27" t="s">
        <v>27</v>
      </c>
    </row>
    <row r="29" spans="1:2" x14ac:dyDescent="0.2">
      <c r="A29" s="26" t="s">
        <v>28</v>
      </c>
      <c r="B29" s="27" t="s">
        <v>29</v>
      </c>
    </row>
    <row r="30" spans="1:2" x14ac:dyDescent="0.2">
      <c r="A30" s="26" t="s">
        <v>30</v>
      </c>
      <c r="B30" s="27" t="s">
        <v>31</v>
      </c>
    </row>
    <row r="31" spans="1:2" x14ac:dyDescent="0.2">
      <c r="A31" s="26" t="s">
        <v>43</v>
      </c>
      <c r="B31" s="27" t="s">
        <v>44</v>
      </c>
    </row>
    <row r="32" spans="1:2" x14ac:dyDescent="0.2">
      <c r="A32" s="23"/>
      <c r="B32" s="28"/>
    </row>
    <row r="33" spans="1:2" x14ac:dyDescent="0.2">
      <c r="A33" s="23"/>
      <c r="B33" s="25"/>
    </row>
    <row r="34" spans="1:2" x14ac:dyDescent="0.2">
      <c r="A34" s="26" t="s">
        <v>41</v>
      </c>
      <c r="B34" s="27" t="s">
        <v>36</v>
      </c>
    </row>
    <row r="35" spans="1:2" x14ac:dyDescent="0.2">
      <c r="A35" s="26" t="s">
        <v>42</v>
      </c>
      <c r="B35" s="27" t="s">
        <v>37</v>
      </c>
    </row>
    <row r="36" spans="1:2" x14ac:dyDescent="0.2">
      <c r="A36" s="23"/>
      <c r="B36" s="28"/>
    </row>
    <row r="37" spans="1:2" x14ac:dyDescent="0.2">
      <c r="A37" s="23"/>
      <c r="B37" s="24" t="s">
        <v>39</v>
      </c>
    </row>
    <row r="38" spans="1:2" x14ac:dyDescent="0.2">
      <c r="A38" s="23" t="s">
        <v>40</v>
      </c>
      <c r="B38" s="27" t="s">
        <v>32</v>
      </c>
    </row>
    <row r="39" spans="1:2" x14ac:dyDescent="0.2">
      <c r="A39" s="23"/>
      <c r="B39" s="27" t="s">
        <v>33</v>
      </c>
    </row>
    <row r="40" spans="1:2" ht="12" thickBot="1" x14ac:dyDescent="0.25">
      <c r="A40" s="29"/>
      <c r="B40" s="30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I29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7" customWidth="1"/>
    <col min="2" max="2" width="73.28515625" style="7" bestFit="1" customWidth="1"/>
    <col min="3" max="3" width="16.42578125" style="7" bestFit="1" customWidth="1"/>
    <col min="4" max="4" width="16.140625" style="7" customWidth="1"/>
    <col min="5" max="7" width="17.5703125" style="7" customWidth="1"/>
    <col min="8" max="8" width="46.140625" style="7" customWidth="1"/>
    <col min="9" max="9" width="14.140625" style="7" bestFit="1" customWidth="1"/>
    <col min="10" max="16384" width="9.140625" style="7"/>
  </cols>
  <sheetData>
    <row r="1" spans="1:8" s="4" customFormat="1" ht="19.5" customHeight="1" x14ac:dyDescent="0.25">
      <c r="A1" s="111" t="str">
        <f>'Notas a los Edos Financieros'!A1</f>
        <v>MUNICIPIO DE GUANAJUATO</v>
      </c>
      <c r="B1" s="112"/>
      <c r="C1" s="112"/>
      <c r="D1" s="112"/>
      <c r="E1" s="112"/>
      <c r="F1" s="112"/>
      <c r="G1" s="18" t="s">
        <v>121</v>
      </c>
      <c r="H1" s="19">
        <f>'Notas a los Edos Financieros'!E1</f>
        <v>2019</v>
      </c>
    </row>
    <row r="2" spans="1:8" s="4" customFormat="1" ht="19.5" customHeight="1" x14ac:dyDescent="0.25">
      <c r="A2" s="111" t="s">
        <v>122</v>
      </c>
      <c r="B2" s="112"/>
      <c r="C2" s="112"/>
      <c r="D2" s="112"/>
      <c r="E2" s="112"/>
      <c r="F2" s="112"/>
      <c r="G2" s="18" t="s">
        <v>123</v>
      </c>
      <c r="H2" s="19" t="str">
        <f>'Notas a los Edos Financieros'!E2</f>
        <v>Trimestral</v>
      </c>
    </row>
    <row r="3" spans="1:8" s="4" customFormat="1" ht="19.5" customHeight="1" x14ac:dyDescent="0.25">
      <c r="A3" s="111" t="str">
        <f>'Notas a los Edos Financieros'!A3</f>
        <v>Correspondientes del 01 de Enero al 31 de Marzo de 2019</v>
      </c>
      <c r="B3" s="112"/>
      <c r="C3" s="112"/>
      <c r="D3" s="112"/>
      <c r="E3" s="112"/>
      <c r="F3" s="112"/>
      <c r="G3" s="18" t="s">
        <v>125</v>
      </c>
      <c r="H3" s="19">
        <f>'Notas a los Edos Financieros'!E3</f>
        <v>1</v>
      </c>
    </row>
    <row r="4" spans="1:8" x14ac:dyDescent="0.2">
      <c r="A4" s="33" t="s">
        <v>126</v>
      </c>
      <c r="B4" s="34"/>
      <c r="C4" s="34"/>
      <c r="D4" s="34"/>
      <c r="E4" s="34"/>
      <c r="F4" s="34"/>
      <c r="G4" s="34"/>
      <c r="H4" s="34"/>
    </row>
    <row r="5" spans="1:8" x14ac:dyDescent="0.2">
      <c r="A5" s="35"/>
      <c r="B5" s="35"/>
      <c r="C5" s="35"/>
      <c r="D5" s="35"/>
      <c r="E5" s="35"/>
      <c r="F5" s="35"/>
      <c r="G5" s="35"/>
      <c r="H5" s="35"/>
    </row>
    <row r="6" spans="1:8" x14ac:dyDescent="0.2">
      <c r="A6" s="34" t="s">
        <v>517</v>
      </c>
      <c r="B6" s="34"/>
      <c r="C6" s="34"/>
      <c r="D6" s="34"/>
      <c r="E6" s="34"/>
      <c r="F6" s="34"/>
      <c r="G6" s="34"/>
      <c r="H6" s="34"/>
    </row>
    <row r="7" spans="1:8" x14ac:dyDescent="0.2">
      <c r="A7" s="44" t="s">
        <v>96</v>
      </c>
      <c r="B7" s="44" t="s">
        <v>93</v>
      </c>
      <c r="C7" s="44" t="s">
        <v>94</v>
      </c>
      <c r="D7" s="44" t="s">
        <v>95</v>
      </c>
      <c r="E7" s="44"/>
      <c r="F7" s="44"/>
      <c r="G7" s="44"/>
      <c r="H7" s="44"/>
    </row>
    <row r="8" spans="1:8" x14ac:dyDescent="0.2">
      <c r="A8" s="55">
        <v>1114</v>
      </c>
      <c r="B8" s="56" t="s">
        <v>127</v>
      </c>
      <c r="C8" s="57">
        <v>0</v>
      </c>
      <c r="D8" s="35"/>
      <c r="E8" s="35"/>
      <c r="F8" s="35"/>
      <c r="G8" s="35"/>
      <c r="H8" s="35"/>
    </row>
    <row r="9" spans="1:8" x14ac:dyDescent="0.2">
      <c r="A9" s="55">
        <v>1115</v>
      </c>
      <c r="B9" s="56" t="s">
        <v>128</v>
      </c>
      <c r="C9" s="57">
        <v>0</v>
      </c>
      <c r="D9" s="35"/>
      <c r="E9" s="35"/>
      <c r="F9" s="35"/>
      <c r="G9" s="35"/>
      <c r="H9" s="35"/>
    </row>
    <row r="10" spans="1:8" x14ac:dyDescent="0.2">
      <c r="A10" s="55">
        <v>1121</v>
      </c>
      <c r="B10" s="56" t="s">
        <v>129</v>
      </c>
      <c r="C10" s="57">
        <f>SUM(C11:C17)</f>
        <v>181882691.62</v>
      </c>
      <c r="D10" s="35"/>
      <c r="E10" s="35"/>
      <c r="F10" s="35"/>
      <c r="G10" s="35"/>
      <c r="H10" s="35"/>
    </row>
    <row r="11" spans="1:8" x14ac:dyDescent="0.2">
      <c r="A11" s="58">
        <v>112100201</v>
      </c>
      <c r="B11" s="59" t="s">
        <v>526</v>
      </c>
      <c r="C11" s="60">
        <v>76664799.349999994</v>
      </c>
      <c r="D11" s="59" t="s">
        <v>659</v>
      </c>
      <c r="E11" s="35"/>
      <c r="F11" s="35"/>
      <c r="G11" s="35"/>
      <c r="H11" s="35"/>
    </row>
    <row r="12" spans="1:8" x14ac:dyDescent="0.2">
      <c r="A12" s="58">
        <v>112100221</v>
      </c>
      <c r="B12" s="59" t="s">
        <v>527</v>
      </c>
      <c r="C12" s="60">
        <v>1050603.97</v>
      </c>
      <c r="D12" s="59" t="s">
        <v>659</v>
      </c>
      <c r="E12" s="35"/>
      <c r="F12" s="35"/>
      <c r="G12" s="35"/>
      <c r="H12" s="35"/>
    </row>
    <row r="13" spans="1:8" x14ac:dyDescent="0.2">
      <c r="A13" s="58">
        <v>112100222</v>
      </c>
      <c r="B13" s="59" t="s">
        <v>528</v>
      </c>
      <c r="C13" s="60">
        <v>8381.74</v>
      </c>
      <c r="D13" s="59" t="s">
        <v>659</v>
      </c>
      <c r="E13" s="35"/>
      <c r="F13" s="35"/>
      <c r="G13" s="35"/>
      <c r="H13" s="35"/>
    </row>
    <row r="14" spans="1:8" x14ac:dyDescent="0.2">
      <c r="A14" s="58">
        <v>112100223</v>
      </c>
      <c r="B14" s="59" t="s">
        <v>529</v>
      </c>
      <c r="C14" s="60">
        <v>5693.36</v>
      </c>
      <c r="D14" s="59" t="s">
        <v>659</v>
      </c>
      <c r="E14" s="35"/>
      <c r="F14" s="35"/>
      <c r="G14" s="35"/>
      <c r="H14" s="35"/>
    </row>
    <row r="15" spans="1:8" x14ac:dyDescent="0.2">
      <c r="A15" s="58">
        <v>112100224</v>
      </c>
      <c r="B15" s="59" t="s">
        <v>530</v>
      </c>
      <c r="C15" s="60">
        <v>71509641.640000001</v>
      </c>
      <c r="D15" s="59" t="s">
        <v>659</v>
      </c>
      <c r="E15" s="35"/>
      <c r="F15" s="35"/>
      <c r="G15" s="35"/>
      <c r="H15" s="35"/>
    </row>
    <row r="16" spans="1:8" x14ac:dyDescent="0.2">
      <c r="A16" s="58">
        <v>112100225</v>
      </c>
      <c r="B16" s="59" t="s">
        <v>531</v>
      </c>
      <c r="C16" s="60">
        <v>13156331.91</v>
      </c>
      <c r="D16" s="59" t="s">
        <v>659</v>
      </c>
      <c r="E16" s="35"/>
      <c r="F16" s="35"/>
      <c r="G16" s="35"/>
      <c r="H16" s="35"/>
    </row>
    <row r="17" spans="1:8" x14ac:dyDescent="0.2">
      <c r="A17" s="58">
        <v>112100226</v>
      </c>
      <c r="B17" s="59" t="s">
        <v>532</v>
      </c>
      <c r="C17" s="60">
        <v>19487239.649999999</v>
      </c>
      <c r="D17" s="59" t="s">
        <v>659</v>
      </c>
      <c r="E17" s="35"/>
      <c r="F17" s="35"/>
      <c r="G17" s="35"/>
      <c r="H17" s="35"/>
    </row>
    <row r="18" spans="1:8" x14ac:dyDescent="0.2">
      <c r="A18" s="55">
        <v>1211</v>
      </c>
      <c r="B18" s="56" t="s">
        <v>130</v>
      </c>
      <c r="C18" s="57">
        <v>0</v>
      </c>
      <c r="D18" s="35"/>
      <c r="E18" s="35"/>
      <c r="F18" s="35"/>
      <c r="G18" s="35"/>
      <c r="H18" s="35"/>
    </row>
    <row r="19" spans="1:8" x14ac:dyDescent="0.2">
      <c r="A19" s="35"/>
      <c r="B19" s="35"/>
      <c r="C19" s="35"/>
      <c r="D19" s="35"/>
      <c r="E19" s="35"/>
      <c r="F19" s="35"/>
      <c r="G19" s="35"/>
      <c r="H19" s="35"/>
    </row>
    <row r="20" spans="1:8" x14ac:dyDescent="0.2">
      <c r="A20" s="34" t="s">
        <v>533</v>
      </c>
      <c r="B20" s="34"/>
      <c r="C20" s="34"/>
      <c r="D20" s="34"/>
      <c r="E20" s="34"/>
      <c r="F20" s="34"/>
      <c r="G20" s="34"/>
      <c r="H20" s="34"/>
    </row>
    <row r="21" spans="1:8" x14ac:dyDescent="0.2">
      <c r="A21" s="44" t="s">
        <v>96</v>
      </c>
      <c r="B21" s="44" t="s">
        <v>93</v>
      </c>
      <c r="C21" s="44" t="s">
        <v>94</v>
      </c>
      <c r="D21" s="44">
        <v>2018</v>
      </c>
      <c r="E21" s="44">
        <f>D21-1</f>
        <v>2017</v>
      </c>
      <c r="F21" s="44">
        <f>E21-1</f>
        <v>2016</v>
      </c>
      <c r="G21" s="44">
        <f>F21-1</f>
        <v>2015</v>
      </c>
      <c r="H21" s="44" t="s">
        <v>118</v>
      </c>
    </row>
    <row r="22" spans="1:8" x14ac:dyDescent="0.2">
      <c r="A22" s="58">
        <v>1122</v>
      </c>
      <c r="B22" s="59" t="s">
        <v>131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35"/>
    </row>
    <row r="23" spans="1:8" x14ac:dyDescent="0.2">
      <c r="A23" s="58">
        <v>1124</v>
      </c>
      <c r="B23" s="59" t="s">
        <v>132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35"/>
    </row>
    <row r="24" spans="1:8" x14ac:dyDescent="0.2">
      <c r="A24" s="35"/>
      <c r="B24" s="35"/>
      <c r="C24" s="35"/>
      <c r="D24" s="35"/>
      <c r="E24" s="35"/>
      <c r="F24" s="35"/>
      <c r="G24" s="35"/>
      <c r="H24" s="35"/>
    </row>
    <row r="25" spans="1:8" x14ac:dyDescent="0.2">
      <c r="A25" s="34" t="s">
        <v>518</v>
      </c>
      <c r="B25" s="34"/>
      <c r="C25" s="34"/>
      <c r="D25" s="34"/>
      <c r="E25" s="34"/>
      <c r="F25" s="34"/>
      <c r="G25" s="34"/>
      <c r="H25" s="34"/>
    </row>
    <row r="26" spans="1:8" x14ac:dyDescent="0.2">
      <c r="A26" s="44" t="s">
        <v>96</v>
      </c>
      <c r="B26" s="44" t="s">
        <v>93</v>
      </c>
      <c r="C26" s="44" t="s">
        <v>94</v>
      </c>
      <c r="D26" s="44" t="s">
        <v>133</v>
      </c>
      <c r="E26" s="44" t="s">
        <v>134</v>
      </c>
      <c r="F26" s="44" t="s">
        <v>135</v>
      </c>
      <c r="G26" s="44" t="s">
        <v>136</v>
      </c>
      <c r="H26" s="44" t="s">
        <v>137</v>
      </c>
    </row>
    <row r="27" spans="1:8" x14ac:dyDescent="0.2">
      <c r="A27" s="55">
        <v>1123</v>
      </c>
      <c r="B27" s="56" t="s">
        <v>138</v>
      </c>
      <c r="C27" s="57">
        <f>SUM(C28:C49)</f>
        <v>142906.6</v>
      </c>
      <c r="D27" s="57">
        <f>SUM(D28:D49)</f>
        <v>142906.6</v>
      </c>
      <c r="E27" s="50"/>
      <c r="F27" s="50"/>
      <c r="G27" s="50"/>
      <c r="H27" s="49"/>
    </row>
    <row r="28" spans="1:8" x14ac:dyDescent="0.2">
      <c r="A28" s="58">
        <v>112300001</v>
      </c>
      <c r="B28" s="59" t="s">
        <v>534</v>
      </c>
      <c r="C28" s="61">
        <v>576.24</v>
      </c>
      <c r="D28" s="61">
        <v>576.24</v>
      </c>
      <c r="E28" s="51"/>
      <c r="F28" s="51"/>
      <c r="G28" s="51"/>
      <c r="H28" s="59" t="s">
        <v>660</v>
      </c>
    </row>
    <row r="29" spans="1:8" x14ac:dyDescent="0.2">
      <c r="A29" s="58">
        <v>112300001</v>
      </c>
      <c r="B29" s="59" t="s">
        <v>535</v>
      </c>
      <c r="C29" s="61">
        <v>72</v>
      </c>
      <c r="D29" s="61">
        <v>72</v>
      </c>
      <c r="E29" s="51"/>
      <c r="F29" s="51"/>
      <c r="G29" s="51"/>
      <c r="H29" s="59" t="s">
        <v>660</v>
      </c>
    </row>
    <row r="30" spans="1:8" x14ac:dyDescent="0.2">
      <c r="A30" s="58">
        <v>112300001</v>
      </c>
      <c r="B30" s="59" t="s">
        <v>536</v>
      </c>
      <c r="C30" s="61">
        <v>241.89</v>
      </c>
      <c r="D30" s="61">
        <v>241.89</v>
      </c>
      <c r="E30" s="51"/>
      <c r="F30" s="51"/>
      <c r="G30" s="51"/>
      <c r="H30" s="59" t="s">
        <v>660</v>
      </c>
    </row>
    <row r="31" spans="1:8" x14ac:dyDescent="0.2">
      <c r="A31" s="58">
        <v>112300001</v>
      </c>
      <c r="B31" s="59" t="s">
        <v>537</v>
      </c>
      <c r="C31" s="61">
        <v>1094.96</v>
      </c>
      <c r="D31" s="61">
        <v>1094.96</v>
      </c>
      <c r="E31" s="51"/>
      <c r="F31" s="51"/>
      <c r="G31" s="51"/>
      <c r="H31" s="59" t="s">
        <v>660</v>
      </c>
    </row>
    <row r="32" spans="1:8" x14ac:dyDescent="0.2">
      <c r="A32" s="58">
        <v>112300001</v>
      </c>
      <c r="B32" s="59" t="s">
        <v>538</v>
      </c>
      <c r="C32" s="61">
        <v>345.6</v>
      </c>
      <c r="D32" s="61">
        <v>345.6</v>
      </c>
      <c r="E32" s="51"/>
      <c r="F32" s="51"/>
      <c r="G32" s="51"/>
      <c r="H32" s="59" t="s">
        <v>660</v>
      </c>
    </row>
    <row r="33" spans="1:8" x14ac:dyDescent="0.2">
      <c r="A33" s="58">
        <v>112300001</v>
      </c>
      <c r="B33" s="59" t="s">
        <v>539</v>
      </c>
      <c r="C33" s="61">
        <v>5425</v>
      </c>
      <c r="D33" s="61">
        <v>5425</v>
      </c>
      <c r="E33" s="51"/>
      <c r="F33" s="51"/>
      <c r="G33" s="51"/>
      <c r="H33" s="59" t="s">
        <v>660</v>
      </c>
    </row>
    <row r="34" spans="1:8" x14ac:dyDescent="0.2">
      <c r="A34" s="58">
        <v>112300001</v>
      </c>
      <c r="B34" s="59" t="s">
        <v>540</v>
      </c>
      <c r="C34" s="61">
        <v>1678.8</v>
      </c>
      <c r="D34" s="61">
        <v>1678.8</v>
      </c>
      <c r="E34" s="51"/>
      <c r="F34" s="51"/>
      <c r="G34" s="51"/>
      <c r="H34" s="59" t="s">
        <v>660</v>
      </c>
    </row>
    <row r="35" spans="1:8" x14ac:dyDescent="0.2">
      <c r="A35" s="58">
        <v>112300001</v>
      </c>
      <c r="B35" s="59" t="s">
        <v>541</v>
      </c>
      <c r="C35" s="61">
        <v>5046.68</v>
      </c>
      <c r="D35" s="61">
        <v>5046.68</v>
      </c>
      <c r="E35" s="51"/>
      <c r="F35" s="51"/>
      <c r="G35" s="51"/>
      <c r="H35" s="59" t="s">
        <v>660</v>
      </c>
    </row>
    <row r="36" spans="1:8" x14ac:dyDescent="0.2">
      <c r="A36" s="58">
        <v>112300001</v>
      </c>
      <c r="B36" s="59" t="s">
        <v>542</v>
      </c>
      <c r="C36" s="61">
        <v>4458.57</v>
      </c>
      <c r="D36" s="61">
        <v>4458.57</v>
      </c>
      <c r="E36" s="51"/>
      <c r="F36" s="51"/>
      <c r="G36" s="51"/>
      <c r="H36" s="59" t="s">
        <v>660</v>
      </c>
    </row>
    <row r="37" spans="1:8" x14ac:dyDescent="0.2">
      <c r="A37" s="58">
        <v>112300001</v>
      </c>
      <c r="B37" s="59" t="s">
        <v>543</v>
      </c>
      <c r="C37" s="61">
        <v>2593</v>
      </c>
      <c r="D37" s="61">
        <v>2593</v>
      </c>
      <c r="E37" s="51"/>
      <c r="F37" s="51"/>
      <c r="G37" s="51"/>
      <c r="H37" s="59" t="s">
        <v>660</v>
      </c>
    </row>
    <row r="38" spans="1:8" x14ac:dyDescent="0.2">
      <c r="A38" s="58">
        <v>112300001</v>
      </c>
      <c r="B38" s="59" t="s">
        <v>544</v>
      </c>
      <c r="C38" s="61">
        <v>1524.43</v>
      </c>
      <c r="D38" s="61">
        <v>1524.43</v>
      </c>
      <c r="E38" s="51"/>
      <c r="F38" s="51"/>
      <c r="G38" s="51"/>
      <c r="H38" s="59" t="s">
        <v>660</v>
      </c>
    </row>
    <row r="39" spans="1:8" x14ac:dyDescent="0.2">
      <c r="A39" s="58">
        <v>112300001</v>
      </c>
      <c r="B39" s="59" t="s">
        <v>545</v>
      </c>
      <c r="C39" s="61">
        <v>194</v>
      </c>
      <c r="D39" s="61">
        <v>194</v>
      </c>
      <c r="E39" s="51"/>
      <c r="F39" s="51"/>
      <c r="G39" s="51"/>
      <c r="H39" s="59" t="s">
        <v>660</v>
      </c>
    </row>
    <row r="40" spans="1:8" x14ac:dyDescent="0.2">
      <c r="A40" s="58">
        <v>112300001</v>
      </c>
      <c r="B40" s="59" t="s">
        <v>546</v>
      </c>
      <c r="C40" s="61">
        <v>1684.69</v>
      </c>
      <c r="D40" s="61">
        <v>1684.69</v>
      </c>
      <c r="E40" s="51"/>
      <c r="F40" s="51"/>
      <c r="G40" s="51"/>
      <c r="H40" s="59" t="s">
        <v>660</v>
      </c>
    </row>
    <row r="41" spans="1:8" x14ac:dyDescent="0.2">
      <c r="A41" s="58">
        <v>112300001</v>
      </c>
      <c r="B41" s="59" t="s">
        <v>547</v>
      </c>
      <c r="C41" s="61">
        <v>13435.74</v>
      </c>
      <c r="D41" s="61">
        <v>13435.74</v>
      </c>
      <c r="E41" s="51"/>
      <c r="F41" s="51"/>
      <c r="G41" s="51"/>
      <c r="H41" s="59" t="s">
        <v>660</v>
      </c>
    </row>
    <row r="42" spans="1:8" x14ac:dyDescent="0.2">
      <c r="A42" s="58">
        <v>112300003</v>
      </c>
      <c r="B42" s="59" t="s">
        <v>548</v>
      </c>
      <c r="C42" s="61">
        <v>27000</v>
      </c>
      <c r="D42" s="61">
        <v>27000</v>
      </c>
      <c r="E42" s="51"/>
      <c r="F42" s="51"/>
      <c r="G42" s="51"/>
      <c r="H42" s="59" t="s">
        <v>661</v>
      </c>
    </row>
    <row r="43" spans="1:8" x14ac:dyDescent="0.2">
      <c r="A43" s="58">
        <v>112300003</v>
      </c>
      <c r="B43" s="59" t="s">
        <v>549</v>
      </c>
      <c r="C43" s="61">
        <v>45320</v>
      </c>
      <c r="D43" s="61">
        <v>45320</v>
      </c>
      <c r="E43" s="51"/>
      <c r="F43" s="51"/>
      <c r="G43" s="51"/>
      <c r="H43" s="59" t="s">
        <v>661</v>
      </c>
    </row>
    <row r="44" spans="1:8" x14ac:dyDescent="0.2">
      <c r="A44" s="58">
        <v>112300003</v>
      </c>
      <c r="B44" s="59" t="s">
        <v>550</v>
      </c>
      <c r="C44" s="61">
        <v>5800</v>
      </c>
      <c r="D44" s="61">
        <v>5800</v>
      </c>
      <c r="E44" s="51"/>
      <c r="F44" s="51"/>
      <c r="G44" s="51"/>
      <c r="H44" s="59" t="s">
        <v>661</v>
      </c>
    </row>
    <row r="45" spans="1:8" x14ac:dyDescent="0.2">
      <c r="A45" s="58">
        <v>112300003</v>
      </c>
      <c r="B45" s="59" t="s">
        <v>551</v>
      </c>
      <c r="C45" s="61">
        <v>4000</v>
      </c>
      <c r="D45" s="61">
        <v>4000</v>
      </c>
      <c r="E45" s="51"/>
      <c r="F45" s="51"/>
      <c r="G45" s="51"/>
      <c r="H45" s="59" t="s">
        <v>661</v>
      </c>
    </row>
    <row r="46" spans="1:8" x14ac:dyDescent="0.2">
      <c r="A46" s="58">
        <v>112300003</v>
      </c>
      <c r="B46" s="59" t="s">
        <v>552</v>
      </c>
      <c r="C46" s="61">
        <v>4000</v>
      </c>
      <c r="D46" s="61">
        <v>4000</v>
      </c>
      <c r="E46" s="51"/>
      <c r="F46" s="51"/>
      <c r="G46" s="51"/>
      <c r="H46" s="59" t="s">
        <v>661</v>
      </c>
    </row>
    <row r="47" spans="1:8" x14ac:dyDescent="0.2">
      <c r="A47" s="58">
        <v>112300003</v>
      </c>
      <c r="B47" s="59" t="s">
        <v>553</v>
      </c>
      <c r="C47" s="61">
        <v>11800</v>
      </c>
      <c r="D47" s="61">
        <v>11800</v>
      </c>
      <c r="E47" s="51"/>
      <c r="F47" s="51"/>
      <c r="G47" s="51"/>
      <c r="H47" s="59" t="s">
        <v>661</v>
      </c>
    </row>
    <row r="48" spans="1:8" x14ac:dyDescent="0.2">
      <c r="A48" s="58">
        <v>112300003</v>
      </c>
      <c r="B48" s="59" t="s">
        <v>554</v>
      </c>
      <c r="C48" s="61">
        <v>5000</v>
      </c>
      <c r="D48" s="61">
        <v>5000</v>
      </c>
      <c r="E48" s="51"/>
      <c r="F48" s="51"/>
      <c r="G48" s="51"/>
      <c r="H48" s="59" t="s">
        <v>661</v>
      </c>
    </row>
    <row r="49" spans="1:8" x14ac:dyDescent="0.2">
      <c r="A49" s="58">
        <v>112300003</v>
      </c>
      <c r="B49" s="59" t="s">
        <v>555</v>
      </c>
      <c r="C49" s="61">
        <v>1615</v>
      </c>
      <c r="D49" s="61">
        <v>1615</v>
      </c>
      <c r="E49" s="51"/>
      <c r="F49" s="51"/>
      <c r="G49" s="51"/>
      <c r="H49" s="59" t="s">
        <v>661</v>
      </c>
    </row>
    <row r="50" spans="1:8" x14ac:dyDescent="0.2">
      <c r="A50" s="55">
        <v>1125</v>
      </c>
      <c r="B50" s="56" t="s">
        <v>139</v>
      </c>
      <c r="C50" s="57">
        <f>SUM(C51:C90)</f>
        <v>123800</v>
      </c>
      <c r="D50" s="57">
        <f>SUM(D51:D90)</f>
        <v>123800</v>
      </c>
      <c r="E50" s="50"/>
      <c r="F50" s="50"/>
      <c r="G50" s="50"/>
      <c r="H50" s="49"/>
    </row>
    <row r="51" spans="1:8" ht="22.5" x14ac:dyDescent="0.2">
      <c r="A51" s="58">
        <v>112500001</v>
      </c>
      <c r="B51" s="59" t="s">
        <v>556</v>
      </c>
      <c r="C51" s="60">
        <v>1500</v>
      </c>
      <c r="D51" s="60">
        <v>1500</v>
      </c>
      <c r="E51" s="36"/>
      <c r="F51" s="36"/>
      <c r="G51" s="36"/>
      <c r="H51" s="131" t="s">
        <v>662</v>
      </c>
    </row>
    <row r="52" spans="1:8" ht="22.5" x14ac:dyDescent="0.2">
      <c r="A52" s="58">
        <v>112500001</v>
      </c>
      <c r="B52" s="59" t="s">
        <v>557</v>
      </c>
      <c r="C52" s="60">
        <v>2000</v>
      </c>
      <c r="D52" s="60">
        <v>2000</v>
      </c>
      <c r="E52" s="36"/>
      <c r="F52" s="36"/>
      <c r="G52" s="36"/>
      <c r="H52" s="131" t="s">
        <v>662</v>
      </c>
    </row>
    <row r="53" spans="1:8" ht="22.5" x14ac:dyDescent="0.2">
      <c r="A53" s="58">
        <v>112500001</v>
      </c>
      <c r="B53" s="59" t="s">
        <v>558</v>
      </c>
      <c r="C53" s="60">
        <v>2000</v>
      </c>
      <c r="D53" s="60">
        <v>2000</v>
      </c>
      <c r="E53" s="36"/>
      <c r="F53" s="36"/>
      <c r="G53" s="36"/>
      <c r="H53" s="131" t="s">
        <v>662</v>
      </c>
    </row>
    <row r="54" spans="1:8" ht="22.5" x14ac:dyDescent="0.2">
      <c r="A54" s="58">
        <v>112500001</v>
      </c>
      <c r="B54" s="59" t="s">
        <v>559</v>
      </c>
      <c r="C54" s="60">
        <v>1000</v>
      </c>
      <c r="D54" s="60">
        <v>1000</v>
      </c>
      <c r="E54" s="36"/>
      <c r="F54" s="36"/>
      <c r="G54" s="36"/>
      <c r="H54" s="131" t="s">
        <v>662</v>
      </c>
    </row>
    <row r="55" spans="1:8" ht="22.5" x14ac:dyDescent="0.2">
      <c r="A55" s="58">
        <v>112500001</v>
      </c>
      <c r="B55" s="59" t="s">
        <v>560</v>
      </c>
      <c r="C55" s="60">
        <v>21500</v>
      </c>
      <c r="D55" s="60">
        <v>21500</v>
      </c>
      <c r="E55" s="36"/>
      <c r="F55" s="36"/>
      <c r="G55" s="36"/>
      <c r="H55" s="131" t="s">
        <v>662</v>
      </c>
    </row>
    <row r="56" spans="1:8" ht="22.5" x14ac:dyDescent="0.2">
      <c r="A56" s="58">
        <v>112500001</v>
      </c>
      <c r="B56" s="59" t="s">
        <v>561</v>
      </c>
      <c r="C56" s="60">
        <v>3500</v>
      </c>
      <c r="D56" s="60">
        <v>3500</v>
      </c>
      <c r="E56" s="36"/>
      <c r="F56" s="36"/>
      <c r="G56" s="36"/>
      <c r="H56" s="131" t="s">
        <v>662</v>
      </c>
    </row>
    <row r="57" spans="1:8" ht="22.5" x14ac:dyDescent="0.2">
      <c r="A57" s="58">
        <v>112500001</v>
      </c>
      <c r="B57" s="59" t="s">
        <v>562</v>
      </c>
      <c r="C57" s="60">
        <v>4000</v>
      </c>
      <c r="D57" s="60">
        <v>4000</v>
      </c>
      <c r="E57" s="36"/>
      <c r="F57" s="36"/>
      <c r="G57" s="36"/>
      <c r="H57" s="131" t="s">
        <v>662</v>
      </c>
    </row>
    <row r="58" spans="1:8" ht="22.5" x14ac:dyDescent="0.2">
      <c r="A58" s="58">
        <v>112500001</v>
      </c>
      <c r="B58" s="59" t="s">
        <v>563</v>
      </c>
      <c r="C58" s="60">
        <v>3000</v>
      </c>
      <c r="D58" s="60">
        <v>3000</v>
      </c>
      <c r="E58" s="36"/>
      <c r="F58" s="36"/>
      <c r="G58" s="36"/>
      <c r="H58" s="131" t="s">
        <v>662</v>
      </c>
    </row>
    <row r="59" spans="1:8" ht="22.5" x14ac:dyDescent="0.2">
      <c r="A59" s="58">
        <v>112500001</v>
      </c>
      <c r="B59" s="59" t="s">
        <v>564</v>
      </c>
      <c r="C59" s="60">
        <v>3000</v>
      </c>
      <c r="D59" s="60">
        <v>3000</v>
      </c>
      <c r="E59" s="36"/>
      <c r="F59" s="36"/>
      <c r="G59" s="36"/>
      <c r="H59" s="131" t="s">
        <v>662</v>
      </c>
    </row>
    <row r="60" spans="1:8" ht="22.5" x14ac:dyDescent="0.2">
      <c r="A60" s="58">
        <v>112500001</v>
      </c>
      <c r="B60" s="59" t="s">
        <v>565</v>
      </c>
      <c r="C60" s="60">
        <v>2500</v>
      </c>
      <c r="D60" s="60">
        <v>2500</v>
      </c>
      <c r="E60" s="36"/>
      <c r="F60" s="36"/>
      <c r="G60" s="36"/>
      <c r="H60" s="131" t="s">
        <v>662</v>
      </c>
    </row>
    <row r="61" spans="1:8" ht="22.5" x14ac:dyDescent="0.2">
      <c r="A61" s="58">
        <v>112500001</v>
      </c>
      <c r="B61" s="59" t="s">
        <v>566</v>
      </c>
      <c r="C61" s="60">
        <v>2000</v>
      </c>
      <c r="D61" s="60">
        <v>2000</v>
      </c>
      <c r="E61" s="36"/>
      <c r="F61" s="36"/>
      <c r="G61" s="36"/>
      <c r="H61" s="131" t="s">
        <v>662</v>
      </c>
    </row>
    <row r="62" spans="1:8" ht="22.5" x14ac:dyDescent="0.2">
      <c r="A62" s="58">
        <v>112500001</v>
      </c>
      <c r="B62" s="59" t="s">
        <v>567</v>
      </c>
      <c r="C62" s="60">
        <v>7000</v>
      </c>
      <c r="D62" s="60">
        <v>7000</v>
      </c>
      <c r="E62" s="36"/>
      <c r="F62" s="36"/>
      <c r="G62" s="36"/>
      <c r="H62" s="131" t="s">
        <v>662</v>
      </c>
    </row>
    <row r="63" spans="1:8" ht="22.5" x14ac:dyDescent="0.2">
      <c r="A63" s="58">
        <v>112500001</v>
      </c>
      <c r="B63" s="59" t="s">
        <v>568</v>
      </c>
      <c r="C63" s="60">
        <v>2000</v>
      </c>
      <c r="D63" s="60">
        <v>2000</v>
      </c>
      <c r="E63" s="36"/>
      <c r="F63" s="36"/>
      <c r="G63" s="36"/>
      <c r="H63" s="131" t="s">
        <v>662</v>
      </c>
    </row>
    <row r="64" spans="1:8" ht="22.5" x14ac:dyDescent="0.2">
      <c r="A64" s="58">
        <v>112500001</v>
      </c>
      <c r="B64" s="59" t="s">
        <v>569</v>
      </c>
      <c r="C64" s="60">
        <v>4000</v>
      </c>
      <c r="D64" s="60">
        <v>4000</v>
      </c>
      <c r="E64" s="36"/>
      <c r="F64" s="36"/>
      <c r="G64" s="36"/>
      <c r="H64" s="131" t="s">
        <v>662</v>
      </c>
    </row>
    <row r="65" spans="1:8" x14ac:dyDescent="0.2">
      <c r="A65" s="58"/>
      <c r="B65" s="59"/>
      <c r="C65" s="60"/>
      <c r="D65" s="60"/>
      <c r="E65" s="36"/>
      <c r="F65" s="36"/>
      <c r="G65" s="36"/>
      <c r="H65" s="131"/>
    </row>
    <row r="66" spans="1:8" x14ac:dyDescent="0.2">
      <c r="A66" s="58"/>
      <c r="B66" s="59"/>
      <c r="C66" s="60"/>
      <c r="D66" s="60"/>
      <c r="E66" s="36"/>
      <c r="F66" s="36"/>
      <c r="G66" s="36"/>
      <c r="H66" s="131"/>
    </row>
    <row r="67" spans="1:8" x14ac:dyDescent="0.2">
      <c r="A67" s="58"/>
      <c r="B67" s="59"/>
      <c r="C67" s="60"/>
      <c r="D67" s="60"/>
      <c r="E67" s="36"/>
      <c r="F67" s="36"/>
      <c r="G67" s="36"/>
      <c r="H67" s="131"/>
    </row>
    <row r="68" spans="1:8" x14ac:dyDescent="0.2">
      <c r="A68" s="58"/>
      <c r="B68" s="59"/>
      <c r="C68" s="60"/>
      <c r="D68" s="60"/>
      <c r="E68" s="36"/>
      <c r="F68" s="36"/>
      <c r="G68" s="36"/>
      <c r="H68" s="131"/>
    </row>
    <row r="69" spans="1:8" x14ac:dyDescent="0.2">
      <c r="A69" s="58"/>
      <c r="B69" s="59"/>
      <c r="C69" s="60"/>
      <c r="D69" s="60"/>
      <c r="E69" s="36"/>
      <c r="F69" s="36"/>
      <c r="G69" s="36"/>
      <c r="H69" s="131"/>
    </row>
    <row r="70" spans="1:8" x14ac:dyDescent="0.2">
      <c r="A70" s="58"/>
      <c r="B70" s="59"/>
      <c r="C70" s="60"/>
      <c r="D70" s="60"/>
      <c r="E70" s="36"/>
      <c r="F70" s="36"/>
      <c r="G70" s="36"/>
      <c r="H70" s="131"/>
    </row>
    <row r="71" spans="1:8" x14ac:dyDescent="0.2">
      <c r="A71" s="58"/>
      <c r="B71" s="59"/>
      <c r="C71" s="60"/>
      <c r="D71" s="60"/>
      <c r="E71" s="36"/>
      <c r="F71" s="36"/>
      <c r="G71" s="36"/>
      <c r="H71" s="131"/>
    </row>
    <row r="72" spans="1:8" x14ac:dyDescent="0.2">
      <c r="A72" s="58"/>
      <c r="B72" s="59"/>
      <c r="C72" s="60"/>
      <c r="D72" s="60"/>
      <c r="E72" s="36"/>
      <c r="F72" s="36"/>
      <c r="G72" s="36"/>
      <c r="H72" s="131"/>
    </row>
    <row r="73" spans="1:8" x14ac:dyDescent="0.2">
      <c r="A73" s="58"/>
      <c r="B73" s="59"/>
      <c r="C73" s="60"/>
      <c r="D73" s="60"/>
      <c r="E73" s="36"/>
      <c r="F73" s="36"/>
      <c r="G73" s="36"/>
      <c r="H73" s="131"/>
    </row>
    <row r="74" spans="1:8" ht="22.5" x14ac:dyDescent="0.2">
      <c r="A74" s="58">
        <v>112500001</v>
      </c>
      <c r="B74" s="59" t="s">
        <v>570</v>
      </c>
      <c r="C74" s="60">
        <v>4200</v>
      </c>
      <c r="D74" s="60">
        <v>4200</v>
      </c>
      <c r="E74" s="36"/>
      <c r="F74" s="36"/>
      <c r="G74" s="36"/>
      <c r="H74" s="131" t="s">
        <v>662</v>
      </c>
    </row>
    <row r="75" spans="1:8" ht="22.5" x14ac:dyDescent="0.2">
      <c r="A75" s="58">
        <v>112500001</v>
      </c>
      <c r="B75" s="59" t="s">
        <v>571</v>
      </c>
      <c r="C75" s="60">
        <v>5000</v>
      </c>
      <c r="D75" s="60">
        <v>5000</v>
      </c>
      <c r="E75" s="36"/>
      <c r="F75" s="36"/>
      <c r="G75" s="36"/>
      <c r="H75" s="131" t="s">
        <v>662</v>
      </c>
    </row>
    <row r="76" spans="1:8" ht="22.5" x14ac:dyDescent="0.2">
      <c r="A76" s="58">
        <v>112500001</v>
      </c>
      <c r="B76" s="59" t="s">
        <v>572</v>
      </c>
      <c r="C76" s="60">
        <v>2000</v>
      </c>
      <c r="D76" s="60">
        <v>2000</v>
      </c>
      <c r="E76" s="36"/>
      <c r="F76" s="36"/>
      <c r="G76" s="36"/>
      <c r="H76" s="131" t="s">
        <v>662</v>
      </c>
    </row>
    <row r="77" spans="1:8" ht="22.5" x14ac:dyDescent="0.2">
      <c r="A77" s="58">
        <v>112500001</v>
      </c>
      <c r="B77" s="59" t="s">
        <v>573</v>
      </c>
      <c r="C77" s="60">
        <v>4000</v>
      </c>
      <c r="D77" s="60">
        <v>4000</v>
      </c>
      <c r="E77" s="36"/>
      <c r="F77" s="36"/>
      <c r="G77" s="36"/>
      <c r="H77" s="131" t="s">
        <v>662</v>
      </c>
    </row>
    <row r="78" spans="1:8" ht="22.5" x14ac:dyDescent="0.2">
      <c r="A78" s="58">
        <v>112500001</v>
      </c>
      <c r="B78" s="59" t="s">
        <v>574</v>
      </c>
      <c r="C78" s="60">
        <v>8000</v>
      </c>
      <c r="D78" s="60">
        <v>8000</v>
      </c>
      <c r="E78" s="36"/>
      <c r="F78" s="36"/>
      <c r="G78" s="36"/>
      <c r="H78" s="131" t="s">
        <v>662</v>
      </c>
    </row>
    <row r="79" spans="1:8" ht="22.5" x14ac:dyDescent="0.2">
      <c r="A79" s="58">
        <v>112500001</v>
      </c>
      <c r="B79" s="59" t="s">
        <v>575</v>
      </c>
      <c r="C79" s="60">
        <v>4000</v>
      </c>
      <c r="D79" s="60">
        <v>4000</v>
      </c>
      <c r="E79" s="36"/>
      <c r="F79" s="36"/>
      <c r="G79" s="36"/>
      <c r="H79" s="131" t="s">
        <v>662</v>
      </c>
    </row>
    <row r="80" spans="1:8" ht="22.5" x14ac:dyDescent="0.2">
      <c r="A80" s="58">
        <v>112500001</v>
      </c>
      <c r="B80" s="59" t="s">
        <v>576</v>
      </c>
      <c r="C80" s="60">
        <v>2000</v>
      </c>
      <c r="D80" s="60">
        <v>2000</v>
      </c>
      <c r="E80" s="36"/>
      <c r="F80" s="36"/>
      <c r="G80" s="36"/>
      <c r="H80" s="131" t="s">
        <v>662</v>
      </c>
    </row>
    <row r="81" spans="1:8" ht="22.5" x14ac:dyDescent="0.2">
      <c r="A81" s="58">
        <v>112500001</v>
      </c>
      <c r="B81" s="59" t="s">
        <v>577</v>
      </c>
      <c r="C81" s="60">
        <v>5000</v>
      </c>
      <c r="D81" s="60">
        <v>5000</v>
      </c>
      <c r="E81" s="36"/>
      <c r="F81" s="36"/>
      <c r="G81" s="36"/>
      <c r="H81" s="131" t="s">
        <v>662</v>
      </c>
    </row>
    <row r="82" spans="1:8" ht="22.5" x14ac:dyDescent="0.2">
      <c r="A82" s="58">
        <v>112500001</v>
      </c>
      <c r="B82" s="59" t="s">
        <v>578</v>
      </c>
      <c r="C82" s="60">
        <v>6000</v>
      </c>
      <c r="D82" s="60">
        <v>6000</v>
      </c>
      <c r="E82" s="36"/>
      <c r="F82" s="36"/>
      <c r="G82" s="36"/>
      <c r="H82" s="131" t="s">
        <v>662</v>
      </c>
    </row>
    <row r="83" spans="1:8" ht="22.5" x14ac:dyDescent="0.2">
      <c r="A83" s="58">
        <v>112500001</v>
      </c>
      <c r="B83" s="59" t="s">
        <v>579</v>
      </c>
      <c r="C83" s="60">
        <v>4000</v>
      </c>
      <c r="D83" s="60">
        <v>4000</v>
      </c>
      <c r="E83" s="36"/>
      <c r="F83" s="36"/>
      <c r="G83" s="36"/>
      <c r="H83" s="131" t="s">
        <v>662</v>
      </c>
    </row>
    <row r="84" spans="1:8" ht="22.5" x14ac:dyDescent="0.2">
      <c r="A84" s="58">
        <v>112500001</v>
      </c>
      <c r="B84" s="59" t="s">
        <v>580</v>
      </c>
      <c r="C84" s="60">
        <v>6000</v>
      </c>
      <c r="D84" s="60">
        <v>6000</v>
      </c>
      <c r="E84" s="36"/>
      <c r="F84" s="36"/>
      <c r="G84" s="36"/>
      <c r="H84" s="131" t="s">
        <v>662</v>
      </c>
    </row>
    <row r="85" spans="1:8" ht="22.5" x14ac:dyDescent="0.2">
      <c r="A85" s="58">
        <v>112500001</v>
      </c>
      <c r="B85" s="59" t="s">
        <v>581</v>
      </c>
      <c r="C85" s="60">
        <v>2000</v>
      </c>
      <c r="D85" s="60">
        <v>2000</v>
      </c>
      <c r="E85" s="36"/>
      <c r="F85" s="36"/>
      <c r="G85" s="36"/>
      <c r="H85" s="131" t="s">
        <v>662</v>
      </c>
    </row>
    <row r="86" spans="1:8" ht="22.5" x14ac:dyDescent="0.2">
      <c r="A86" s="58">
        <v>112500001</v>
      </c>
      <c r="B86" s="59" t="s">
        <v>582</v>
      </c>
      <c r="C86" s="60">
        <v>3600</v>
      </c>
      <c r="D86" s="60">
        <v>3600</v>
      </c>
      <c r="E86" s="36"/>
      <c r="F86" s="36"/>
      <c r="G86" s="36"/>
      <c r="H86" s="131" t="s">
        <v>662</v>
      </c>
    </row>
    <row r="87" spans="1:8" ht="22.5" x14ac:dyDescent="0.2">
      <c r="A87" s="58">
        <v>112500001</v>
      </c>
      <c r="B87" s="59" t="s">
        <v>583</v>
      </c>
      <c r="C87" s="60">
        <v>2000</v>
      </c>
      <c r="D87" s="60">
        <v>2000</v>
      </c>
      <c r="E87" s="36"/>
      <c r="F87" s="36"/>
      <c r="G87" s="36"/>
      <c r="H87" s="131" t="s">
        <v>662</v>
      </c>
    </row>
    <row r="88" spans="1:8" ht="22.5" x14ac:dyDescent="0.2">
      <c r="A88" s="58">
        <v>112500001</v>
      </c>
      <c r="B88" s="59" t="s">
        <v>584</v>
      </c>
      <c r="C88" s="60">
        <v>2000</v>
      </c>
      <c r="D88" s="60">
        <v>2000</v>
      </c>
      <c r="E88" s="36"/>
      <c r="F88" s="36"/>
      <c r="G88" s="36"/>
      <c r="H88" s="131" t="s">
        <v>662</v>
      </c>
    </row>
    <row r="89" spans="1:8" ht="22.5" x14ac:dyDescent="0.2">
      <c r="A89" s="58">
        <v>112500001</v>
      </c>
      <c r="B89" s="59" t="s">
        <v>585</v>
      </c>
      <c r="C89" s="60">
        <v>3000</v>
      </c>
      <c r="D89" s="60">
        <v>3000</v>
      </c>
      <c r="E89" s="36"/>
      <c r="F89" s="36"/>
      <c r="G89" s="36"/>
      <c r="H89" s="131" t="s">
        <v>662</v>
      </c>
    </row>
    <row r="90" spans="1:8" ht="22.5" x14ac:dyDescent="0.2">
      <c r="A90" s="58">
        <v>112500001</v>
      </c>
      <c r="B90" s="59" t="s">
        <v>586</v>
      </c>
      <c r="C90" s="60">
        <v>2000</v>
      </c>
      <c r="D90" s="60">
        <v>2000</v>
      </c>
      <c r="E90" s="36"/>
      <c r="F90" s="36"/>
      <c r="G90" s="36"/>
      <c r="H90" s="131" t="s">
        <v>662</v>
      </c>
    </row>
    <row r="91" spans="1:8" x14ac:dyDescent="0.2">
      <c r="A91" s="55">
        <v>1131</v>
      </c>
      <c r="B91" s="56" t="s">
        <v>140</v>
      </c>
      <c r="C91" s="57">
        <f>SUM(C92:C95)</f>
        <v>372216.18</v>
      </c>
      <c r="D91" s="57">
        <f>SUM(D92:D95)</f>
        <v>372216.18</v>
      </c>
      <c r="E91" s="50"/>
      <c r="F91" s="50"/>
      <c r="G91" s="50"/>
      <c r="H91" s="49"/>
    </row>
    <row r="92" spans="1:8" x14ac:dyDescent="0.2">
      <c r="A92" s="58">
        <v>113100001</v>
      </c>
      <c r="B92" s="59" t="s">
        <v>587</v>
      </c>
      <c r="C92" s="60">
        <v>85000</v>
      </c>
      <c r="D92" s="60">
        <v>85000</v>
      </c>
      <c r="E92" s="36"/>
      <c r="F92" s="36"/>
      <c r="H92" s="35"/>
    </row>
    <row r="93" spans="1:8" x14ac:dyDescent="0.2">
      <c r="A93" s="58">
        <v>113100001</v>
      </c>
      <c r="B93" s="59" t="s">
        <v>588</v>
      </c>
      <c r="C93" s="60">
        <v>203000</v>
      </c>
      <c r="D93" s="60">
        <v>203000</v>
      </c>
      <c r="E93" s="36"/>
      <c r="F93" s="36"/>
      <c r="H93" s="35"/>
    </row>
    <row r="94" spans="1:8" x14ac:dyDescent="0.2">
      <c r="A94" s="58">
        <v>113100001</v>
      </c>
      <c r="B94" s="59" t="s">
        <v>589</v>
      </c>
      <c r="C94" s="60">
        <v>58552.92</v>
      </c>
      <c r="D94" s="60">
        <v>58552.92</v>
      </c>
      <c r="E94" s="36"/>
      <c r="F94" s="36"/>
      <c r="H94" s="35"/>
    </row>
    <row r="95" spans="1:8" x14ac:dyDescent="0.2">
      <c r="A95" s="58">
        <v>113100001</v>
      </c>
      <c r="B95" s="59" t="s">
        <v>590</v>
      </c>
      <c r="C95" s="60">
        <v>25663.26</v>
      </c>
      <c r="D95" s="60">
        <v>25663.26</v>
      </c>
      <c r="E95" s="36"/>
      <c r="F95" s="36"/>
      <c r="H95" s="35"/>
    </row>
    <row r="96" spans="1:8" x14ac:dyDescent="0.2">
      <c r="A96" s="55">
        <v>1132</v>
      </c>
      <c r="B96" s="56" t="s">
        <v>141</v>
      </c>
      <c r="C96" s="57">
        <v>0</v>
      </c>
      <c r="D96" s="57">
        <v>0</v>
      </c>
      <c r="E96" s="50"/>
      <c r="F96" s="50"/>
      <c r="G96" s="50"/>
      <c r="H96" s="49"/>
    </row>
    <row r="97" spans="1:8" x14ac:dyDescent="0.2">
      <c r="A97" s="55">
        <v>1133</v>
      </c>
      <c r="B97" s="56" t="s">
        <v>142</v>
      </c>
      <c r="C97" s="57">
        <v>0</v>
      </c>
      <c r="D97" s="57">
        <v>0</v>
      </c>
      <c r="E97" s="50"/>
      <c r="F97" s="50"/>
      <c r="G97" s="50"/>
      <c r="H97" s="49"/>
    </row>
    <row r="98" spans="1:8" x14ac:dyDescent="0.2">
      <c r="A98" s="55">
        <v>1134</v>
      </c>
      <c r="B98" s="56" t="s">
        <v>143</v>
      </c>
      <c r="C98" s="57">
        <f>SUM(C99:C122)</f>
        <v>2838059.7600000002</v>
      </c>
      <c r="D98" s="57">
        <f>SUM(D99:D122)</f>
        <v>2838059.7600000002</v>
      </c>
      <c r="E98" s="50"/>
      <c r="F98" s="50"/>
      <c r="G98" s="50"/>
      <c r="H98" s="49"/>
    </row>
    <row r="99" spans="1:8" x14ac:dyDescent="0.2">
      <c r="A99" s="58">
        <v>113400001</v>
      </c>
      <c r="B99" s="59" t="s">
        <v>591</v>
      </c>
      <c r="C99" s="60">
        <v>40269.61</v>
      </c>
      <c r="D99" s="60">
        <v>40269.61</v>
      </c>
      <c r="E99" s="36"/>
      <c r="F99" s="36"/>
      <c r="H99" s="132" t="s">
        <v>663</v>
      </c>
    </row>
    <row r="100" spans="1:8" x14ac:dyDescent="0.2">
      <c r="A100" s="58">
        <v>113400001</v>
      </c>
      <c r="B100" s="59" t="s">
        <v>592</v>
      </c>
      <c r="C100" s="60">
        <v>62752.18</v>
      </c>
      <c r="D100" s="60">
        <v>62752.18</v>
      </c>
      <c r="E100" s="36"/>
      <c r="F100" s="36"/>
      <c r="H100" s="132" t="s">
        <v>663</v>
      </c>
    </row>
    <row r="101" spans="1:8" x14ac:dyDescent="0.2">
      <c r="A101" s="58">
        <v>113400001</v>
      </c>
      <c r="B101" s="59" t="s">
        <v>593</v>
      </c>
      <c r="C101" s="60">
        <v>314.06</v>
      </c>
      <c r="D101" s="60">
        <v>314.06</v>
      </c>
      <c r="E101" s="36"/>
      <c r="F101" s="36"/>
      <c r="H101" s="132" t="s">
        <v>663</v>
      </c>
    </row>
    <row r="102" spans="1:8" x14ac:dyDescent="0.2">
      <c r="A102" s="58">
        <v>113400001</v>
      </c>
      <c r="B102" s="59" t="s">
        <v>594</v>
      </c>
      <c r="C102" s="60">
        <v>2816.73</v>
      </c>
      <c r="D102" s="60">
        <v>2816.73</v>
      </c>
      <c r="E102" s="36"/>
      <c r="F102" s="36"/>
      <c r="H102" s="132" t="s">
        <v>663</v>
      </c>
    </row>
    <row r="103" spans="1:8" x14ac:dyDescent="0.2">
      <c r="A103" s="58">
        <v>113400001</v>
      </c>
      <c r="B103" s="59" t="s">
        <v>595</v>
      </c>
      <c r="C103" s="60">
        <v>249852.4</v>
      </c>
      <c r="D103" s="60">
        <v>249852.4</v>
      </c>
      <c r="E103" s="36"/>
      <c r="F103" s="36"/>
      <c r="H103" s="132" t="s">
        <v>663</v>
      </c>
    </row>
    <row r="104" spans="1:8" x14ac:dyDescent="0.2">
      <c r="A104" s="58">
        <v>113400001</v>
      </c>
      <c r="B104" s="59" t="s">
        <v>596</v>
      </c>
      <c r="C104" s="60">
        <v>770.88</v>
      </c>
      <c r="D104" s="60">
        <v>770.88</v>
      </c>
      <c r="E104" s="36"/>
      <c r="F104" s="36"/>
      <c r="H104" s="132" t="s">
        <v>663</v>
      </c>
    </row>
    <row r="105" spans="1:8" x14ac:dyDescent="0.2">
      <c r="A105" s="58">
        <v>113400001</v>
      </c>
      <c r="B105" s="59" t="s">
        <v>597</v>
      </c>
      <c r="C105" s="60">
        <v>1645.75</v>
      </c>
      <c r="D105" s="60">
        <v>1645.75</v>
      </c>
      <c r="E105" s="36"/>
      <c r="F105" s="36"/>
      <c r="H105" s="132" t="s">
        <v>663</v>
      </c>
    </row>
    <row r="106" spans="1:8" x14ac:dyDescent="0.2">
      <c r="A106" s="58">
        <v>113400001</v>
      </c>
      <c r="B106" s="59" t="s">
        <v>598</v>
      </c>
      <c r="C106" s="60">
        <v>1529.16</v>
      </c>
      <c r="D106" s="60">
        <v>1529.16</v>
      </c>
      <c r="E106" s="36"/>
      <c r="F106" s="36"/>
      <c r="H106" s="132" t="s">
        <v>663</v>
      </c>
    </row>
    <row r="107" spans="1:8" x14ac:dyDescent="0.2">
      <c r="A107" s="58">
        <v>113400001</v>
      </c>
      <c r="B107" s="59" t="s">
        <v>599</v>
      </c>
      <c r="C107" s="60">
        <v>3240.31</v>
      </c>
      <c r="D107" s="60">
        <v>3240.31</v>
      </c>
      <c r="E107" s="36"/>
      <c r="F107" s="36"/>
      <c r="H107" s="132" t="s">
        <v>663</v>
      </c>
    </row>
    <row r="108" spans="1:8" x14ac:dyDescent="0.2">
      <c r="A108" s="58">
        <v>113400001</v>
      </c>
      <c r="B108" s="59" t="s">
        <v>600</v>
      </c>
      <c r="C108" s="60">
        <v>542.62</v>
      </c>
      <c r="D108" s="60">
        <v>542.62</v>
      </c>
      <c r="E108" s="36"/>
      <c r="F108" s="36"/>
      <c r="H108" s="132" t="s">
        <v>663</v>
      </c>
    </row>
    <row r="109" spans="1:8" x14ac:dyDescent="0.2">
      <c r="A109" s="58">
        <v>113400001</v>
      </c>
      <c r="B109" s="59" t="s">
        <v>601</v>
      </c>
      <c r="C109" s="60">
        <v>13982.5</v>
      </c>
      <c r="D109" s="60">
        <v>13982.5</v>
      </c>
      <c r="E109" s="36"/>
      <c r="F109" s="36"/>
      <c r="H109" s="132" t="s">
        <v>663</v>
      </c>
    </row>
    <row r="110" spans="1:8" x14ac:dyDescent="0.2">
      <c r="A110" s="58">
        <v>113400001</v>
      </c>
      <c r="B110" s="59" t="s">
        <v>602</v>
      </c>
      <c r="C110" s="60">
        <v>167751.34</v>
      </c>
      <c r="D110" s="60">
        <v>167751.34</v>
      </c>
      <c r="E110" s="36"/>
      <c r="F110" s="36"/>
      <c r="H110" s="132" t="s">
        <v>663</v>
      </c>
    </row>
    <row r="111" spans="1:8" x14ac:dyDescent="0.2">
      <c r="A111" s="58">
        <v>113400001</v>
      </c>
      <c r="B111" s="59" t="s">
        <v>603</v>
      </c>
      <c r="C111" s="60">
        <v>28453.5</v>
      </c>
      <c r="D111" s="60">
        <v>28453.5</v>
      </c>
      <c r="E111" s="36"/>
      <c r="F111" s="36"/>
      <c r="H111" s="132" t="s">
        <v>663</v>
      </c>
    </row>
    <row r="112" spans="1:8" x14ac:dyDescent="0.2">
      <c r="A112" s="58">
        <v>113400001</v>
      </c>
      <c r="B112" s="59" t="s">
        <v>604</v>
      </c>
      <c r="C112" s="60">
        <v>12428.92</v>
      </c>
      <c r="D112" s="60">
        <v>12428.92</v>
      </c>
      <c r="E112" s="36"/>
      <c r="F112" s="36"/>
      <c r="H112" s="132" t="s">
        <v>663</v>
      </c>
    </row>
    <row r="113" spans="1:8" x14ac:dyDescent="0.2">
      <c r="A113" s="58">
        <v>113400001</v>
      </c>
      <c r="B113" s="59" t="s">
        <v>605</v>
      </c>
      <c r="C113" s="60">
        <v>565467.57999999996</v>
      </c>
      <c r="D113" s="60">
        <v>565467.57999999996</v>
      </c>
      <c r="E113" s="36"/>
      <c r="F113" s="36"/>
      <c r="H113" s="132" t="s">
        <v>663</v>
      </c>
    </row>
    <row r="114" spans="1:8" x14ac:dyDescent="0.2">
      <c r="A114" s="58">
        <v>113400001</v>
      </c>
      <c r="B114" s="59" t="s">
        <v>606</v>
      </c>
      <c r="C114" s="60">
        <v>13076.83</v>
      </c>
      <c r="D114" s="60">
        <v>13076.83</v>
      </c>
      <c r="E114" s="36"/>
      <c r="F114" s="36"/>
      <c r="H114" s="132" t="s">
        <v>663</v>
      </c>
    </row>
    <row r="115" spans="1:8" x14ac:dyDescent="0.2">
      <c r="A115" s="58">
        <v>113400001</v>
      </c>
      <c r="B115" s="59" t="s">
        <v>607</v>
      </c>
      <c r="C115" s="60">
        <v>6322.84</v>
      </c>
      <c r="D115" s="60">
        <v>6322.84</v>
      </c>
      <c r="E115" s="36"/>
      <c r="F115" s="36"/>
      <c r="H115" s="132" t="s">
        <v>663</v>
      </c>
    </row>
    <row r="116" spans="1:8" x14ac:dyDescent="0.2">
      <c r="A116" s="58">
        <v>113400001</v>
      </c>
      <c r="B116" s="59" t="s">
        <v>608</v>
      </c>
      <c r="C116" s="60">
        <v>5985.18</v>
      </c>
      <c r="D116" s="60">
        <v>5985.18</v>
      </c>
      <c r="E116" s="36"/>
      <c r="F116" s="36"/>
      <c r="H116" s="132" t="s">
        <v>663</v>
      </c>
    </row>
    <row r="117" spans="1:8" x14ac:dyDescent="0.2">
      <c r="A117" s="58">
        <v>113400001</v>
      </c>
      <c r="B117" s="59" t="s">
        <v>609</v>
      </c>
      <c r="C117" s="60">
        <v>77496.06</v>
      </c>
      <c r="D117" s="60">
        <v>77496.06</v>
      </c>
      <c r="E117" s="36"/>
      <c r="F117" s="36"/>
      <c r="H117" s="132" t="s">
        <v>663</v>
      </c>
    </row>
    <row r="118" spans="1:8" x14ac:dyDescent="0.2">
      <c r="A118" s="58">
        <v>113400001</v>
      </c>
      <c r="B118" s="59" t="s">
        <v>610</v>
      </c>
      <c r="C118" s="60">
        <v>95138.11</v>
      </c>
      <c r="D118" s="60">
        <v>95138.11</v>
      </c>
      <c r="E118" s="36"/>
      <c r="F118" s="36"/>
      <c r="H118" s="132" t="s">
        <v>663</v>
      </c>
    </row>
    <row r="119" spans="1:8" x14ac:dyDescent="0.2">
      <c r="A119" s="58">
        <v>113400001</v>
      </c>
      <c r="B119" s="59" t="s">
        <v>611</v>
      </c>
      <c r="C119" s="60">
        <v>206796.82</v>
      </c>
      <c r="D119" s="60">
        <v>206796.82</v>
      </c>
      <c r="E119" s="36"/>
      <c r="F119" s="36"/>
      <c r="H119" s="132" t="s">
        <v>663</v>
      </c>
    </row>
    <row r="120" spans="1:8" x14ac:dyDescent="0.2">
      <c r="A120" s="58">
        <v>113400001</v>
      </c>
      <c r="B120" s="59" t="s">
        <v>612</v>
      </c>
      <c r="C120" s="60">
        <v>617336.48</v>
      </c>
      <c r="D120" s="60">
        <v>617336.48</v>
      </c>
      <c r="E120" s="36"/>
      <c r="F120" s="36"/>
      <c r="H120" s="132" t="s">
        <v>663</v>
      </c>
    </row>
    <row r="121" spans="1:8" x14ac:dyDescent="0.2">
      <c r="A121" s="58">
        <v>113400001</v>
      </c>
      <c r="B121" s="59" t="s">
        <v>613</v>
      </c>
      <c r="C121" s="60">
        <v>40060.400000000001</v>
      </c>
      <c r="D121" s="60">
        <v>40060.400000000001</v>
      </c>
      <c r="E121" s="36"/>
      <c r="F121" s="36"/>
      <c r="H121" s="132" t="s">
        <v>663</v>
      </c>
    </row>
    <row r="122" spans="1:8" x14ac:dyDescent="0.2">
      <c r="A122" s="58">
        <v>113400001</v>
      </c>
      <c r="B122" s="59" t="s">
        <v>614</v>
      </c>
      <c r="C122" s="60">
        <v>624029.5</v>
      </c>
      <c r="D122" s="60">
        <v>624029.5</v>
      </c>
      <c r="E122" s="36"/>
      <c r="F122" s="36"/>
      <c r="H122" s="132" t="s">
        <v>663</v>
      </c>
    </row>
    <row r="123" spans="1:8" x14ac:dyDescent="0.2">
      <c r="A123" s="55">
        <v>1139</v>
      </c>
      <c r="B123" s="56" t="s">
        <v>144</v>
      </c>
      <c r="C123" s="57">
        <v>0</v>
      </c>
      <c r="D123" s="57">
        <v>0</v>
      </c>
      <c r="E123" s="50"/>
      <c r="F123" s="50"/>
      <c r="G123" s="50"/>
      <c r="H123" s="132" t="s">
        <v>663</v>
      </c>
    </row>
    <row r="124" spans="1:8" x14ac:dyDescent="0.2">
      <c r="A124" s="35"/>
      <c r="B124" s="35"/>
      <c r="C124" s="35"/>
      <c r="D124" s="35"/>
      <c r="E124" s="35"/>
      <c r="F124" s="35"/>
      <c r="G124" s="35"/>
      <c r="H124" s="35"/>
    </row>
    <row r="125" spans="1:8" x14ac:dyDescent="0.2">
      <c r="A125" s="35"/>
      <c r="B125" s="35"/>
      <c r="C125" s="35"/>
      <c r="D125" s="35"/>
      <c r="E125" s="35"/>
      <c r="F125" s="35"/>
      <c r="G125" s="35"/>
      <c r="H125" s="35"/>
    </row>
    <row r="126" spans="1:8" x14ac:dyDescent="0.2">
      <c r="A126" s="35"/>
      <c r="B126" s="35"/>
      <c r="C126" s="35"/>
      <c r="D126" s="35"/>
      <c r="E126" s="35"/>
      <c r="F126" s="35"/>
      <c r="G126" s="35"/>
      <c r="H126" s="35"/>
    </row>
    <row r="127" spans="1:8" x14ac:dyDescent="0.2">
      <c r="A127" s="35"/>
      <c r="B127" s="35"/>
      <c r="C127" s="35"/>
      <c r="D127" s="35"/>
      <c r="E127" s="35"/>
      <c r="F127" s="35"/>
      <c r="G127" s="35"/>
      <c r="H127" s="35"/>
    </row>
    <row r="128" spans="1:8" x14ac:dyDescent="0.2">
      <c r="A128" s="35"/>
      <c r="B128" s="35"/>
      <c r="C128" s="35"/>
      <c r="D128" s="35"/>
      <c r="E128" s="35"/>
      <c r="F128" s="35"/>
      <c r="G128" s="35"/>
      <c r="H128" s="35"/>
    </row>
    <row r="129" spans="1:8" x14ac:dyDescent="0.2">
      <c r="A129" s="35"/>
      <c r="B129" s="35"/>
      <c r="C129" s="35"/>
      <c r="D129" s="35"/>
      <c r="E129" s="35"/>
      <c r="F129" s="35"/>
      <c r="G129" s="35"/>
      <c r="H129" s="35"/>
    </row>
    <row r="130" spans="1:8" x14ac:dyDescent="0.2">
      <c r="A130" s="35"/>
      <c r="B130" s="35"/>
      <c r="C130" s="35"/>
      <c r="D130" s="35"/>
      <c r="E130" s="35"/>
      <c r="F130" s="35"/>
      <c r="G130" s="35"/>
      <c r="H130" s="35"/>
    </row>
    <row r="131" spans="1:8" x14ac:dyDescent="0.2">
      <c r="A131" s="35"/>
      <c r="B131" s="35"/>
      <c r="C131" s="35"/>
      <c r="D131" s="35"/>
      <c r="E131" s="35"/>
      <c r="F131" s="35"/>
      <c r="G131" s="35"/>
      <c r="H131" s="35"/>
    </row>
    <row r="132" spans="1:8" x14ac:dyDescent="0.2">
      <c r="A132" s="35"/>
      <c r="B132" s="35"/>
      <c r="C132" s="35"/>
      <c r="D132" s="35"/>
      <c r="E132" s="35"/>
      <c r="F132" s="35"/>
      <c r="G132" s="35"/>
      <c r="H132" s="35"/>
    </row>
    <row r="133" spans="1:8" x14ac:dyDescent="0.2">
      <c r="A133" s="35"/>
      <c r="B133" s="35"/>
      <c r="C133" s="35"/>
      <c r="D133" s="35"/>
      <c r="E133" s="35"/>
      <c r="F133" s="35"/>
      <c r="G133" s="35"/>
      <c r="H133" s="35"/>
    </row>
    <row r="134" spans="1:8" x14ac:dyDescent="0.2">
      <c r="A134" s="35"/>
      <c r="B134" s="35"/>
      <c r="C134" s="35"/>
      <c r="D134" s="35"/>
      <c r="E134" s="35"/>
      <c r="F134" s="35"/>
      <c r="G134" s="35"/>
      <c r="H134" s="35"/>
    </row>
    <row r="135" spans="1:8" x14ac:dyDescent="0.2">
      <c r="A135" s="35"/>
      <c r="B135" s="35"/>
      <c r="C135" s="35"/>
      <c r="D135" s="35"/>
      <c r="E135" s="35"/>
      <c r="F135" s="35"/>
      <c r="G135" s="35"/>
      <c r="H135" s="35"/>
    </row>
    <row r="136" spans="1:8" x14ac:dyDescent="0.2">
      <c r="A136" s="35"/>
      <c r="B136" s="35"/>
      <c r="C136" s="35"/>
      <c r="D136" s="35"/>
      <c r="E136" s="35"/>
      <c r="F136" s="35"/>
      <c r="G136" s="35"/>
      <c r="H136" s="35"/>
    </row>
    <row r="137" spans="1:8" x14ac:dyDescent="0.2">
      <c r="A137" s="35"/>
      <c r="B137" s="35"/>
      <c r="C137" s="35"/>
      <c r="D137" s="35"/>
      <c r="E137" s="35"/>
      <c r="F137" s="35"/>
      <c r="G137" s="35"/>
      <c r="H137" s="35"/>
    </row>
    <row r="138" spans="1:8" x14ac:dyDescent="0.2">
      <c r="A138" s="35"/>
      <c r="B138" s="35"/>
      <c r="C138" s="35"/>
      <c r="D138" s="35"/>
      <c r="E138" s="35"/>
      <c r="F138" s="35"/>
      <c r="G138" s="35"/>
      <c r="H138" s="35"/>
    </row>
    <row r="139" spans="1:8" x14ac:dyDescent="0.2">
      <c r="A139" s="35"/>
      <c r="B139" s="35"/>
      <c r="C139" s="35"/>
      <c r="D139" s="35"/>
      <c r="E139" s="35"/>
      <c r="F139" s="35"/>
      <c r="G139" s="35"/>
      <c r="H139" s="35"/>
    </row>
    <row r="140" spans="1:8" x14ac:dyDescent="0.2">
      <c r="A140" s="35"/>
      <c r="B140" s="35"/>
      <c r="C140" s="35"/>
      <c r="D140" s="35"/>
      <c r="E140" s="35"/>
      <c r="F140" s="35"/>
      <c r="G140" s="35"/>
      <c r="H140" s="35"/>
    </row>
    <row r="141" spans="1:8" x14ac:dyDescent="0.2">
      <c r="A141" s="34" t="s">
        <v>615</v>
      </c>
      <c r="B141" s="34"/>
      <c r="C141" s="34"/>
      <c r="D141" s="34"/>
      <c r="E141" s="34"/>
      <c r="F141" s="34"/>
      <c r="G141" s="34"/>
      <c r="H141" s="34"/>
    </row>
    <row r="142" spans="1:8" x14ac:dyDescent="0.2">
      <c r="A142" s="44" t="s">
        <v>96</v>
      </c>
      <c r="B142" s="44" t="s">
        <v>93</v>
      </c>
      <c r="C142" s="44" t="s">
        <v>94</v>
      </c>
      <c r="D142" s="44" t="s">
        <v>100</v>
      </c>
      <c r="E142" s="44" t="s">
        <v>99</v>
      </c>
      <c r="F142" s="44" t="s">
        <v>145</v>
      </c>
      <c r="G142" s="44" t="s">
        <v>102</v>
      </c>
      <c r="H142" s="44"/>
    </row>
    <row r="143" spans="1:8" x14ac:dyDescent="0.2">
      <c r="A143" s="58">
        <v>1140</v>
      </c>
      <c r="B143" s="59" t="s">
        <v>146</v>
      </c>
      <c r="C143" s="60">
        <v>0</v>
      </c>
      <c r="D143" s="59"/>
      <c r="E143" s="59"/>
      <c r="F143" s="59"/>
      <c r="G143" s="59"/>
      <c r="H143" s="59"/>
    </row>
    <row r="144" spans="1:8" x14ac:dyDescent="0.2">
      <c r="A144" s="58">
        <v>1141</v>
      </c>
      <c r="B144" s="59" t="s">
        <v>147</v>
      </c>
      <c r="C144" s="60">
        <v>0</v>
      </c>
      <c r="D144" s="59"/>
      <c r="E144" s="59"/>
      <c r="F144" s="59"/>
      <c r="G144" s="59"/>
      <c r="H144" s="59"/>
    </row>
    <row r="145" spans="1:8" x14ac:dyDescent="0.2">
      <c r="A145" s="58">
        <v>1142</v>
      </c>
      <c r="B145" s="59" t="s">
        <v>148</v>
      </c>
      <c r="C145" s="60">
        <v>0</v>
      </c>
      <c r="D145" s="59"/>
      <c r="E145" s="59"/>
      <c r="F145" s="59"/>
      <c r="G145" s="59"/>
      <c r="H145" s="59"/>
    </row>
    <row r="146" spans="1:8" x14ac:dyDescent="0.2">
      <c r="A146" s="58">
        <v>1143</v>
      </c>
      <c r="B146" s="59" t="s">
        <v>149</v>
      </c>
      <c r="C146" s="60">
        <v>0</v>
      </c>
      <c r="D146" s="59"/>
      <c r="E146" s="59"/>
      <c r="F146" s="59"/>
      <c r="G146" s="59"/>
      <c r="H146" s="59"/>
    </row>
    <row r="147" spans="1:8" x14ac:dyDescent="0.2">
      <c r="A147" s="58">
        <v>1144</v>
      </c>
      <c r="B147" s="59" t="s">
        <v>150</v>
      </c>
      <c r="C147" s="60">
        <v>0</v>
      </c>
      <c r="D147" s="59"/>
      <c r="E147" s="59"/>
      <c r="F147" s="59"/>
      <c r="G147" s="59"/>
      <c r="H147" s="59"/>
    </row>
    <row r="148" spans="1:8" x14ac:dyDescent="0.2">
      <c r="A148" s="58">
        <v>1145</v>
      </c>
      <c r="B148" s="59" t="s">
        <v>151</v>
      </c>
      <c r="C148" s="60">
        <v>0</v>
      </c>
      <c r="D148" s="59"/>
      <c r="E148" s="59"/>
      <c r="F148" s="59"/>
      <c r="G148" s="59"/>
      <c r="H148" s="59"/>
    </row>
    <row r="149" spans="1:8" x14ac:dyDescent="0.2">
      <c r="A149" s="58"/>
      <c r="B149" s="59"/>
      <c r="C149" s="60"/>
      <c r="D149" s="59"/>
      <c r="E149" s="59"/>
      <c r="F149" s="59"/>
      <c r="G149" s="59"/>
      <c r="H149" s="59"/>
    </row>
    <row r="150" spans="1:8" x14ac:dyDescent="0.2">
      <c r="A150" s="34" t="s">
        <v>519</v>
      </c>
      <c r="B150" s="34"/>
      <c r="C150" s="34"/>
      <c r="D150" s="34"/>
      <c r="E150" s="34"/>
      <c r="F150" s="34"/>
      <c r="G150" s="34"/>
      <c r="H150" s="34"/>
    </row>
    <row r="151" spans="1:8" x14ac:dyDescent="0.2">
      <c r="A151" s="44" t="s">
        <v>96</v>
      </c>
      <c r="B151" s="44" t="s">
        <v>93</v>
      </c>
      <c r="C151" s="44" t="s">
        <v>94</v>
      </c>
      <c r="D151" s="44" t="s">
        <v>98</v>
      </c>
      <c r="E151" s="44" t="s">
        <v>101</v>
      </c>
      <c r="F151" s="44" t="s">
        <v>152</v>
      </c>
      <c r="G151" s="44"/>
      <c r="H151" s="44"/>
    </row>
    <row r="152" spans="1:8" x14ac:dyDescent="0.2">
      <c r="A152" s="55">
        <v>1150</v>
      </c>
      <c r="B152" s="56" t="s">
        <v>153</v>
      </c>
      <c r="C152" s="57">
        <f>C153</f>
        <v>109080.43000000001</v>
      </c>
      <c r="D152" s="59"/>
      <c r="E152" s="59"/>
      <c r="F152" s="59"/>
      <c r="G152" s="59"/>
      <c r="H152" s="59"/>
    </row>
    <row r="153" spans="1:8" x14ac:dyDescent="0.2">
      <c r="A153" s="55">
        <v>1151</v>
      </c>
      <c r="B153" s="56" t="s">
        <v>154</v>
      </c>
      <c r="C153" s="57">
        <f>SUM(C154:C155)</f>
        <v>109080.43000000001</v>
      </c>
      <c r="D153" s="59"/>
      <c r="E153" s="59"/>
      <c r="F153" s="59"/>
      <c r="G153" s="59"/>
      <c r="H153" s="59"/>
    </row>
    <row r="154" spans="1:8" x14ac:dyDescent="0.2">
      <c r="A154" s="58">
        <v>115110001</v>
      </c>
      <c r="B154" s="59" t="s">
        <v>616</v>
      </c>
      <c r="C154" s="60">
        <v>16998.990000000002</v>
      </c>
      <c r="D154" s="59"/>
      <c r="E154" s="59"/>
      <c r="F154" s="59"/>
      <c r="G154" s="59"/>
      <c r="H154" s="59"/>
    </row>
    <row r="155" spans="1:8" x14ac:dyDescent="0.2">
      <c r="A155" s="58">
        <v>115190001</v>
      </c>
      <c r="B155" s="59" t="s">
        <v>617</v>
      </c>
      <c r="C155" s="60">
        <v>92081.44</v>
      </c>
      <c r="D155" s="59"/>
      <c r="E155" s="59"/>
      <c r="F155" s="59"/>
      <c r="G155" s="59"/>
      <c r="H155" s="59"/>
    </row>
    <row r="156" spans="1:8" x14ac:dyDescent="0.2">
      <c r="A156" s="58"/>
      <c r="B156" s="59"/>
      <c r="C156" s="60"/>
      <c r="D156" s="59"/>
      <c r="E156" s="59"/>
      <c r="F156" s="59"/>
      <c r="G156" s="59"/>
      <c r="H156" s="59"/>
    </row>
    <row r="157" spans="1:8" x14ac:dyDescent="0.2">
      <c r="A157" s="34" t="s">
        <v>618</v>
      </c>
      <c r="B157" s="34"/>
      <c r="C157" s="34"/>
      <c r="D157" s="34"/>
      <c r="E157" s="34"/>
      <c r="F157" s="34"/>
      <c r="G157" s="34"/>
      <c r="H157" s="34"/>
    </row>
    <row r="158" spans="1:8" x14ac:dyDescent="0.2">
      <c r="A158" s="44" t="s">
        <v>96</v>
      </c>
      <c r="B158" s="44" t="s">
        <v>93</v>
      </c>
      <c r="C158" s="44" t="s">
        <v>94</v>
      </c>
      <c r="D158" s="44" t="s">
        <v>95</v>
      </c>
      <c r="E158" s="44" t="s">
        <v>137</v>
      </c>
      <c r="F158" s="44"/>
      <c r="G158" s="44"/>
      <c r="H158" s="44"/>
    </row>
    <row r="159" spans="1:8" x14ac:dyDescent="0.2">
      <c r="A159" s="58">
        <v>1213</v>
      </c>
      <c r="B159" s="59" t="s">
        <v>155</v>
      </c>
      <c r="C159" s="60">
        <v>0</v>
      </c>
      <c r="D159" s="59"/>
      <c r="E159" s="59"/>
      <c r="F159" s="59"/>
      <c r="G159" s="59"/>
      <c r="H159" s="59"/>
    </row>
    <row r="160" spans="1:8" x14ac:dyDescent="0.2">
      <c r="A160" s="34" t="s">
        <v>619</v>
      </c>
      <c r="B160" s="34"/>
      <c r="C160" s="34"/>
      <c r="D160" s="34"/>
      <c r="E160" s="34"/>
      <c r="F160" s="34"/>
      <c r="G160" s="34"/>
      <c r="H160" s="34"/>
    </row>
    <row r="161" spans="1:9" x14ac:dyDescent="0.2">
      <c r="A161" s="44" t="s">
        <v>96</v>
      </c>
      <c r="B161" s="44" t="s">
        <v>93</v>
      </c>
      <c r="C161" s="44" t="s">
        <v>94</v>
      </c>
      <c r="D161" s="44"/>
      <c r="E161" s="44"/>
      <c r="F161" s="44"/>
      <c r="G161" s="44"/>
      <c r="H161" s="44"/>
    </row>
    <row r="162" spans="1:9" x14ac:dyDescent="0.2">
      <c r="A162" s="58">
        <v>1214</v>
      </c>
      <c r="B162" s="59" t="s">
        <v>156</v>
      </c>
      <c r="C162" s="60">
        <v>0</v>
      </c>
      <c r="D162" s="59"/>
      <c r="E162" s="59"/>
      <c r="F162" s="59"/>
      <c r="G162" s="59"/>
      <c r="H162" s="59"/>
    </row>
    <row r="163" spans="1:9" x14ac:dyDescent="0.2">
      <c r="A163" s="34" t="s">
        <v>520</v>
      </c>
      <c r="B163" s="34"/>
      <c r="C163" s="34"/>
      <c r="D163" s="34"/>
      <c r="E163" s="34"/>
      <c r="F163" s="34"/>
      <c r="G163" s="34"/>
      <c r="H163" s="34"/>
      <c r="I163" s="6"/>
    </row>
    <row r="164" spans="1:9" x14ac:dyDescent="0.2">
      <c r="A164" s="44" t="s">
        <v>96</v>
      </c>
      <c r="B164" s="44" t="s">
        <v>93</v>
      </c>
      <c r="C164" s="44" t="s">
        <v>94</v>
      </c>
      <c r="D164" s="44" t="s">
        <v>103</v>
      </c>
      <c r="E164" s="44" t="s">
        <v>104</v>
      </c>
      <c r="F164" s="44" t="s">
        <v>98</v>
      </c>
      <c r="G164" s="44" t="s">
        <v>157</v>
      </c>
      <c r="H164" s="44" t="s">
        <v>105</v>
      </c>
      <c r="I164" s="17" t="s">
        <v>158</v>
      </c>
    </row>
    <row r="165" spans="1:9" x14ac:dyDescent="0.2">
      <c r="A165" s="55">
        <v>1230</v>
      </c>
      <c r="B165" s="56" t="s">
        <v>159</v>
      </c>
      <c r="C165" s="57">
        <f>C166+C168+C169+C171+C173+C180+C182</f>
        <v>288943584.64999998</v>
      </c>
      <c r="D165" s="57">
        <f t="shared" ref="D165:E165" si="0">D166+D168+D169+D171+D173+D180+D182</f>
        <v>-4844056.18</v>
      </c>
      <c r="E165" s="57">
        <f t="shared" si="0"/>
        <v>-4844056.18</v>
      </c>
      <c r="F165" s="133" t="s">
        <v>664</v>
      </c>
      <c r="G165" s="56"/>
      <c r="H165" s="56"/>
      <c r="I165" s="56"/>
    </row>
    <row r="166" spans="1:9" x14ac:dyDescent="0.2">
      <c r="A166" s="55">
        <v>1231</v>
      </c>
      <c r="B166" s="56" t="s">
        <v>160</v>
      </c>
      <c r="C166" s="57">
        <f>SUM(C167)</f>
        <v>64286049.240000002</v>
      </c>
      <c r="D166" s="57">
        <f t="shared" ref="D166:E166" si="1">SUM(D167)</f>
        <v>0</v>
      </c>
      <c r="E166" s="57">
        <f t="shared" si="1"/>
        <v>0</v>
      </c>
      <c r="F166" s="133"/>
      <c r="G166" s="56"/>
      <c r="H166" s="56"/>
      <c r="I166" s="56"/>
    </row>
    <row r="167" spans="1:9" x14ac:dyDescent="0.2">
      <c r="A167" s="58">
        <v>123105811</v>
      </c>
      <c r="B167" s="59" t="s">
        <v>160</v>
      </c>
      <c r="C167" s="60">
        <v>64286049.240000002</v>
      </c>
      <c r="D167" s="60">
        <v>0</v>
      </c>
      <c r="E167" s="60"/>
      <c r="F167" s="133"/>
      <c r="G167" s="59"/>
      <c r="H167" s="59"/>
      <c r="I167" s="59"/>
    </row>
    <row r="168" spans="1:9" x14ac:dyDescent="0.2">
      <c r="A168" s="55">
        <v>1232</v>
      </c>
      <c r="B168" s="56" t="s">
        <v>161</v>
      </c>
      <c r="C168" s="57">
        <v>0</v>
      </c>
      <c r="D168" s="57">
        <v>0</v>
      </c>
      <c r="E168" s="57">
        <v>0</v>
      </c>
      <c r="F168" s="133"/>
      <c r="G168" s="56"/>
      <c r="H168" s="56"/>
      <c r="I168" s="56"/>
    </row>
    <row r="169" spans="1:9" x14ac:dyDescent="0.2">
      <c r="A169" s="55">
        <v>1233</v>
      </c>
      <c r="B169" s="56" t="s">
        <v>162</v>
      </c>
      <c r="C169" s="57">
        <f>SUM(C170)</f>
        <v>50001965.740000002</v>
      </c>
      <c r="D169" s="57">
        <f t="shared" ref="D169:E169" si="2">SUM(D170)</f>
        <v>-4844056.18</v>
      </c>
      <c r="E169" s="57">
        <f t="shared" si="2"/>
        <v>-4844056.18</v>
      </c>
      <c r="F169" s="133"/>
      <c r="G169" s="56"/>
      <c r="H169" s="56"/>
      <c r="I169" s="56"/>
    </row>
    <row r="170" spans="1:9" x14ac:dyDescent="0.2">
      <c r="A170" s="58">
        <v>123305831</v>
      </c>
      <c r="B170" s="59" t="s">
        <v>620</v>
      </c>
      <c r="C170" s="60">
        <v>50001965.740000002</v>
      </c>
      <c r="D170" s="60">
        <v>-4844056.18</v>
      </c>
      <c r="E170" s="60">
        <v>-4844056.18</v>
      </c>
      <c r="F170" s="133"/>
      <c r="G170" s="59"/>
      <c r="H170" s="59"/>
      <c r="I170" s="59"/>
    </row>
    <row r="171" spans="1:9" x14ac:dyDescent="0.2">
      <c r="A171" s="55">
        <v>1234</v>
      </c>
      <c r="B171" s="56" t="s">
        <v>163</v>
      </c>
      <c r="C171" s="57">
        <f>SUM(C172)</f>
        <v>8237447</v>
      </c>
      <c r="D171" s="57">
        <f t="shared" ref="D171:E171" si="3">SUM(D172)</f>
        <v>0</v>
      </c>
      <c r="E171" s="57">
        <f t="shared" si="3"/>
        <v>0</v>
      </c>
      <c r="F171" s="133"/>
      <c r="G171" s="56"/>
      <c r="H171" s="56"/>
      <c r="I171" s="56"/>
    </row>
    <row r="172" spans="1:9" x14ac:dyDescent="0.2">
      <c r="A172" s="58">
        <v>123405891</v>
      </c>
      <c r="B172" s="59" t="s">
        <v>621</v>
      </c>
      <c r="C172" s="60">
        <v>8237447</v>
      </c>
      <c r="D172" s="60">
        <v>0</v>
      </c>
      <c r="E172" s="60">
        <v>0</v>
      </c>
      <c r="F172" s="133"/>
      <c r="G172" s="59"/>
      <c r="H172" s="59"/>
      <c r="I172" s="59"/>
    </row>
    <row r="173" spans="1:9" x14ac:dyDescent="0.2">
      <c r="A173" s="55">
        <v>1235</v>
      </c>
      <c r="B173" s="56" t="s">
        <v>164</v>
      </c>
      <c r="C173" s="57">
        <f>SUM(C174:C179)</f>
        <v>113859747.78</v>
      </c>
      <c r="D173" s="57">
        <f t="shared" ref="D173:E173" si="4">SUM(D174:D179)</f>
        <v>0</v>
      </c>
      <c r="E173" s="57">
        <f t="shared" si="4"/>
        <v>0</v>
      </c>
      <c r="F173" s="133"/>
      <c r="G173" s="56"/>
      <c r="H173" s="56"/>
      <c r="I173" s="56"/>
    </row>
    <row r="174" spans="1:9" x14ac:dyDescent="0.2">
      <c r="A174" s="58">
        <v>123516111</v>
      </c>
      <c r="B174" s="59" t="s">
        <v>622</v>
      </c>
      <c r="C174" s="60">
        <v>7769676.4699999997</v>
      </c>
      <c r="D174" s="60">
        <v>0</v>
      </c>
      <c r="E174" s="60">
        <v>0</v>
      </c>
      <c r="F174" s="133"/>
      <c r="G174" s="59"/>
      <c r="H174" s="59"/>
      <c r="I174" s="59"/>
    </row>
    <row r="175" spans="1:9" x14ac:dyDescent="0.2">
      <c r="A175" s="58">
        <v>123526121</v>
      </c>
      <c r="B175" s="59" t="s">
        <v>623</v>
      </c>
      <c r="C175" s="60">
        <v>13754152.779999999</v>
      </c>
      <c r="D175" s="60">
        <v>0</v>
      </c>
      <c r="E175" s="60">
        <v>0</v>
      </c>
      <c r="F175" s="133"/>
      <c r="G175" s="59"/>
      <c r="H175" s="59"/>
      <c r="I175" s="59"/>
    </row>
    <row r="176" spans="1:9" x14ac:dyDescent="0.2">
      <c r="A176" s="58">
        <v>123536131</v>
      </c>
      <c r="B176" s="59" t="s">
        <v>624</v>
      </c>
      <c r="C176" s="60">
        <v>20613837.02</v>
      </c>
      <c r="D176" s="60">
        <v>0</v>
      </c>
      <c r="E176" s="60">
        <v>0</v>
      </c>
      <c r="F176" s="133"/>
      <c r="G176" s="59"/>
      <c r="H176" s="59"/>
      <c r="I176" s="59"/>
    </row>
    <row r="177" spans="1:9" x14ac:dyDescent="0.2">
      <c r="A177" s="58">
        <v>123546141</v>
      </c>
      <c r="B177" s="59" t="s">
        <v>625</v>
      </c>
      <c r="C177" s="60">
        <v>71325216.329999998</v>
      </c>
      <c r="D177" s="60">
        <v>0</v>
      </c>
      <c r="E177" s="60">
        <v>0</v>
      </c>
      <c r="F177" s="133"/>
      <c r="G177" s="59"/>
      <c r="H177" s="59"/>
      <c r="I177" s="59"/>
    </row>
    <row r="178" spans="1:9" x14ac:dyDescent="0.2">
      <c r="A178" s="58">
        <v>123556151</v>
      </c>
      <c r="B178" s="59" t="s">
        <v>626</v>
      </c>
      <c r="C178" s="60">
        <v>99523.51</v>
      </c>
      <c r="D178" s="60">
        <v>0</v>
      </c>
      <c r="E178" s="60">
        <v>0</v>
      </c>
      <c r="F178" s="133"/>
      <c r="G178" s="59"/>
      <c r="H178" s="59"/>
      <c r="I178" s="59"/>
    </row>
    <row r="179" spans="1:9" x14ac:dyDescent="0.2">
      <c r="A179" s="58">
        <v>123566161</v>
      </c>
      <c r="B179" s="59" t="s">
        <v>627</v>
      </c>
      <c r="C179" s="60">
        <v>297341.67</v>
      </c>
      <c r="D179" s="60">
        <v>0</v>
      </c>
      <c r="E179" s="60">
        <v>0</v>
      </c>
      <c r="F179" s="133"/>
      <c r="G179" s="59"/>
      <c r="H179" s="59"/>
      <c r="I179" s="59"/>
    </row>
    <row r="180" spans="1:9" x14ac:dyDescent="0.2">
      <c r="A180" s="55">
        <v>1236</v>
      </c>
      <c r="B180" s="56" t="s">
        <v>165</v>
      </c>
      <c r="C180" s="57">
        <f>SUM(C181)</f>
        <v>52558374.890000001</v>
      </c>
      <c r="D180" s="57">
        <f t="shared" ref="D180:E180" si="5">SUM(D181)</f>
        <v>0</v>
      </c>
      <c r="E180" s="57">
        <f t="shared" si="5"/>
        <v>0</v>
      </c>
      <c r="F180" s="133"/>
      <c r="G180" s="56"/>
      <c r="H180" s="56"/>
      <c r="I180" s="56"/>
    </row>
    <row r="181" spans="1:9" x14ac:dyDescent="0.2">
      <c r="A181" s="58">
        <v>123626221</v>
      </c>
      <c r="B181" s="59" t="s">
        <v>623</v>
      </c>
      <c r="C181" s="60">
        <v>52558374.890000001</v>
      </c>
      <c r="D181" s="60">
        <v>0</v>
      </c>
      <c r="E181" s="60">
        <v>0</v>
      </c>
      <c r="F181" s="133"/>
      <c r="G181" s="59"/>
      <c r="H181" s="59"/>
      <c r="I181" s="59"/>
    </row>
    <row r="182" spans="1:9" x14ac:dyDescent="0.2">
      <c r="A182" s="55">
        <v>1239</v>
      </c>
      <c r="B182" s="56" t="s">
        <v>166</v>
      </c>
      <c r="C182" s="57">
        <v>0</v>
      </c>
      <c r="D182" s="57">
        <v>0</v>
      </c>
      <c r="E182" s="57">
        <v>0</v>
      </c>
      <c r="F182" s="133"/>
      <c r="G182" s="56"/>
      <c r="H182" s="56"/>
      <c r="I182" s="56"/>
    </row>
    <row r="183" spans="1:9" x14ac:dyDescent="0.2">
      <c r="A183" s="55">
        <v>1240</v>
      </c>
      <c r="B183" s="56" t="s">
        <v>167</v>
      </c>
      <c r="C183" s="57">
        <f>C184+C190+C195+C198+C202+C204+C213+C215</f>
        <v>148348375.58000001</v>
      </c>
      <c r="D183" s="57">
        <f t="shared" ref="D183:E183" si="6">D184+D190+D195+D198+D202+D204+D213+D215</f>
        <v>-54941570.209999993</v>
      </c>
      <c r="E183" s="57">
        <f t="shared" si="6"/>
        <v>-54941570.209999993</v>
      </c>
      <c r="F183" s="133"/>
      <c r="G183" s="56"/>
      <c r="H183" s="56"/>
      <c r="I183" s="56"/>
    </row>
    <row r="184" spans="1:9" x14ac:dyDescent="0.2">
      <c r="A184" s="55">
        <v>1241</v>
      </c>
      <c r="B184" s="56" t="s">
        <v>168</v>
      </c>
      <c r="C184" s="57">
        <f>SUM(C185:C189)</f>
        <v>33210035.240000002</v>
      </c>
      <c r="D184" s="57">
        <f t="shared" ref="D184:E184" si="7">SUM(D185:D189)</f>
        <v>-12503743.749999998</v>
      </c>
      <c r="E184" s="57">
        <f t="shared" si="7"/>
        <v>-12503743.749999998</v>
      </c>
      <c r="F184" s="133"/>
      <c r="G184" s="56"/>
      <c r="H184" s="56"/>
      <c r="I184" s="56"/>
    </row>
    <row r="185" spans="1:9" x14ac:dyDescent="0.2">
      <c r="A185" s="58">
        <v>124115111</v>
      </c>
      <c r="B185" s="59" t="s">
        <v>628</v>
      </c>
      <c r="C185" s="60">
        <v>6012221.1399999997</v>
      </c>
      <c r="D185" s="60">
        <v>-1343876.82</v>
      </c>
      <c r="E185" s="60">
        <v>-1343876.82</v>
      </c>
      <c r="F185" s="133"/>
      <c r="G185" s="59"/>
      <c r="H185" s="59"/>
      <c r="I185" s="59"/>
    </row>
    <row r="186" spans="1:9" x14ac:dyDescent="0.2">
      <c r="A186" s="58">
        <v>124125121</v>
      </c>
      <c r="B186" s="59" t="s">
        <v>629</v>
      </c>
      <c r="C186" s="60">
        <v>1517725.45</v>
      </c>
      <c r="D186" s="60">
        <v>-152022.45000000001</v>
      </c>
      <c r="E186" s="60">
        <v>-152022.45000000001</v>
      </c>
      <c r="F186" s="133"/>
      <c r="G186" s="59"/>
      <c r="H186" s="59"/>
      <c r="I186" s="59"/>
    </row>
    <row r="187" spans="1:9" x14ac:dyDescent="0.2">
      <c r="A187" s="58">
        <v>124135151</v>
      </c>
      <c r="B187" s="59" t="s">
        <v>630</v>
      </c>
      <c r="C187" s="60">
        <v>23569536.640000001</v>
      </c>
      <c r="D187" s="60">
        <v>-10546838.689999999</v>
      </c>
      <c r="E187" s="60">
        <v>-10546838.689999999</v>
      </c>
      <c r="F187" s="133"/>
      <c r="G187" s="59"/>
      <c r="H187" s="59"/>
      <c r="I187" s="59"/>
    </row>
    <row r="188" spans="1:9" x14ac:dyDescent="0.2">
      <c r="A188" s="58">
        <v>124195191</v>
      </c>
      <c r="B188" s="59" t="s">
        <v>631</v>
      </c>
      <c r="C188" s="60">
        <v>2105552.0099999998</v>
      </c>
      <c r="D188" s="60">
        <v>-458839.12</v>
      </c>
      <c r="E188" s="60">
        <v>-458839.12</v>
      </c>
      <c r="F188" s="133"/>
      <c r="G188" s="59"/>
      <c r="H188" s="59"/>
      <c r="I188" s="59"/>
    </row>
    <row r="189" spans="1:9" x14ac:dyDescent="0.2">
      <c r="A189" s="58">
        <v>124195192</v>
      </c>
      <c r="B189" s="59" t="s">
        <v>632</v>
      </c>
      <c r="C189" s="60">
        <v>5000</v>
      </c>
      <c r="D189" s="60">
        <v>-2166.67</v>
      </c>
      <c r="E189" s="60">
        <v>-2166.67</v>
      </c>
      <c r="F189" s="133"/>
      <c r="G189" s="59"/>
      <c r="H189" s="59"/>
      <c r="I189" s="59"/>
    </row>
    <row r="190" spans="1:9" x14ac:dyDescent="0.2">
      <c r="A190" s="55">
        <v>1242</v>
      </c>
      <c r="B190" s="56" t="s">
        <v>169</v>
      </c>
      <c r="C190" s="57">
        <f>SUM(C191:C194)</f>
        <v>6343580.3500000006</v>
      </c>
      <c r="D190" s="57">
        <f t="shared" ref="D190:E190" si="8">SUM(D191:D194)</f>
        <v>-1015083.06</v>
      </c>
      <c r="E190" s="57">
        <f t="shared" si="8"/>
        <v>-1015083.06</v>
      </c>
      <c r="F190" s="133"/>
      <c r="G190" s="56"/>
      <c r="H190" s="56"/>
      <c r="I190" s="56"/>
    </row>
    <row r="191" spans="1:9" x14ac:dyDescent="0.2">
      <c r="A191" s="58">
        <v>124215211</v>
      </c>
      <c r="B191" s="59" t="s">
        <v>633</v>
      </c>
      <c r="C191" s="60">
        <v>1216233.3700000001</v>
      </c>
      <c r="D191" s="60">
        <v>-208251.39</v>
      </c>
      <c r="E191" s="60">
        <v>-208251.39</v>
      </c>
      <c r="F191" s="133"/>
      <c r="G191" s="59"/>
      <c r="H191" s="59"/>
      <c r="I191" s="59"/>
    </row>
    <row r="192" spans="1:9" x14ac:dyDescent="0.2">
      <c r="A192" s="58">
        <v>124225221</v>
      </c>
      <c r="B192" s="59" t="s">
        <v>634</v>
      </c>
      <c r="C192" s="60">
        <v>15755</v>
      </c>
      <c r="D192" s="60">
        <v>-787.75</v>
      </c>
      <c r="E192" s="60">
        <v>-787.75</v>
      </c>
      <c r="F192" s="133"/>
      <c r="G192" s="59"/>
      <c r="H192" s="59"/>
      <c r="I192" s="59"/>
    </row>
    <row r="193" spans="1:9" x14ac:dyDescent="0.2">
      <c r="A193" s="58">
        <v>124235231</v>
      </c>
      <c r="B193" s="59" t="s">
        <v>635</v>
      </c>
      <c r="C193" s="60">
        <v>4284239.1500000004</v>
      </c>
      <c r="D193" s="60">
        <v>-708514.91</v>
      </c>
      <c r="E193" s="60">
        <v>-708514.91</v>
      </c>
      <c r="F193" s="133"/>
      <c r="G193" s="59"/>
      <c r="H193" s="59"/>
      <c r="I193" s="59"/>
    </row>
    <row r="194" spans="1:9" x14ac:dyDescent="0.2">
      <c r="A194" s="58">
        <v>124295291</v>
      </c>
      <c r="B194" s="59" t="s">
        <v>636</v>
      </c>
      <c r="C194" s="60">
        <v>827352.83</v>
      </c>
      <c r="D194" s="60">
        <v>-97529.01</v>
      </c>
      <c r="E194" s="60">
        <v>-97529.01</v>
      </c>
      <c r="F194" s="133"/>
      <c r="G194" s="59"/>
      <c r="H194" s="59"/>
      <c r="I194" s="59"/>
    </row>
    <row r="195" spans="1:9" x14ac:dyDescent="0.2">
      <c r="A195" s="55">
        <v>1243</v>
      </c>
      <c r="B195" s="56" t="s">
        <v>170</v>
      </c>
      <c r="C195" s="57">
        <f>SUM(C196:C197)</f>
        <v>76389.759999999995</v>
      </c>
      <c r="D195" s="57">
        <f t="shared" ref="D195:E195" si="9">SUM(D196:D197)</f>
        <v>-3727.07</v>
      </c>
      <c r="E195" s="57">
        <f t="shared" si="9"/>
        <v>-3727.07</v>
      </c>
      <c r="F195" s="133"/>
      <c r="G195" s="56"/>
      <c r="H195" s="56"/>
      <c r="I195" s="56"/>
    </row>
    <row r="196" spans="1:9" x14ac:dyDescent="0.2">
      <c r="A196" s="58">
        <v>124315311</v>
      </c>
      <c r="B196" s="59" t="s">
        <v>637</v>
      </c>
      <c r="C196" s="60">
        <v>11089.2</v>
      </c>
      <c r="D196" s="60">
        <v>-462.05</v>
      </c>
      <c r="E196" s="60">
        <v>-462.05</v>
      </c>
      <c r="F196" s="133"/>
      <c r="G196" s="59"/>
      <c r="H196" s="59"/>
      <c r="I196" s="59"/>
    </row>
    <row r="197" spans="1:9" x14ac:dyDescent="0.2">
      <c r="A197" s="58">
        <v>124325321</v>
      </c>
      <c r="B197" s="59" t="s">
        <v>638</v>
      </c>
      <c r="C197" s="60">
        <v>65300.56</v>
      </c>
      <c r="D197" s="60">
        <v>-3265.02</v>
      </c>
      <c r="E197" s="60">
        <v>-3265.02</v>
      </c>
      <c r="F197" s="133"/>
      <c r="G197" s="59"/>
      <c r="H197" s="59"/>
      <c r="I197" s="59"/>
    </row>
    <row r="198" spans="1:9" x14ac:dyDescent="0.2">
      <c r="A198" s="55">
        <v>1244</v>
      </c>
      <c r="B198" s="56" t="s">
        <v>171</v>
      </c>
      <c r="C198" s="57">
        <f>SUM(C199:C201)</f>
        <v>84868866.019999996</v>
      </c>
      <c r="D198" s="57">
        <f t="shared" ref="D198:E198" si="10">SUM(D199:D201)</f>
        <v>-32588519.859999999</v>
      </c>
      <c r="E198" s="57">
        <f t="shared" si="10"/>
        <v>-32588519.859999999</v>
      </c>
      <c r="F198" s="133"/>
      <c r="G198" s="56"/>
      <c r="H198" s="56"/>
      <c r="I198" s="56"/>
    </row>
    <row r="199" spans="1:9" x14ac:dyDescent="0.2">
      <c r="A199" s="58">
        <v>124415411</v>
      </c>
      <c r="B199" s="59" t="s">
        <v>639</v>
      </c>
      <c r="C199" s="60">
        <v>77851688.640000001</v>
      </c>
      <c r="D199" s="60">
        <v>-28777972.43</v>
      </c>
      <c r="E199" s="60">
        <v>-28777972.43</v>
      </c>
      <c r="F199" s="133"/>
      <c r="G199" s="59"/>
      <c r="H199" s="59"/>
      <c r="I199" s="59"/>
    </row>
    <row r="200" spans="1:9" x14ac:dyDescent="0.2">
      <c r="A200" s="58">
        <v>124425421</v>
      </c>
      <c r="B200" s="59" t="s">
        <v>640</v>
      </c>
      <c r="C200" s="60">
        <v>1436471.74</v>
      </c>
      <c r="D200" s="60">
        <v>-295063.93</v>
      </c>
      <c r="E200" s="60">
        <v>-295063.93</v>
      </c>
      <c r="F200" s="133"/>
      <c r="G200" s="59"/>
      <c r="H200" s="59"/>
      <c r="I200" s="59"/>
    </row>
    <row r="201" spans="1:9" x14ac:dyDescent="0.2">
      <c r="A201" s="58">
        <v>124495491</v>
      </c>
      <c r="B201" s="59" t="s">
        <v>641</v>
      </c>
      <c r="C201" s="60">
        <v>5580705.6399999997</v>
      </c>
      <c r="D201" s="60">
        <v>-3515483.5</v>
      </c>
      <c r="E201" s="60">
        <v>-3515483.5</v>
      </c>
      <c r="F201" s="133"/>
      <c r="G201" s="59"/>
      <c r="H201" s="59"/>
      <c r="I201" s="59"/>
    </row>
    <row r="202" spans="1:9" x14ac:dyDescent="0.2">
      <c r="A202" s="55">
        <v>1245</v>
      </c>
      <c r="B202" s="56" t="s">
        <v>172</v>
      </c>
      <c r="C202" s="57">
        <f>SUM(C203)</f>
        <v>699554.07</v>
      </c>
      <c r="D202" s="57">
        <f t="shared" ref="D202:E202" si="11">SUM(D203)</f>
        <v>-134239.04999999999</v>
      </c>
      <c r="E202" s="57">
        <f t="shared" si="11"/>
        <v>-134239.04999999999</v>
      </c>
      <c r="F202" s="133"/>
      <c r="G202" s="56"/>
      <c r="H202" s="56"/>
      <c r="I202" s="56"/>
    </row>
    <row r="203" spans="1:9" x14ac:dyDescent="0.2">
      <c r="A203" s="58">
        <v>124505511</v>
      </c>
      <c r="B203" s="59" t="s">
        <v>642</v>
      </c>
      <c r="C203" s="60">
        <v>699554.07</v>
      </c>
      <c r="D203" s="60">
        <v>-134239.04999999999</v>
      </c>
      <c r="E203" s="60">
        <v>-134239.04999999999</v>
      </c>
      <c r="F203" s="133"/>
      <c r="G203" s="59"/>
      <c r="H203" s="59"/>
      <c r="I203" s="59"/>
    </row>
    <row r="204" spans="1:9" x14ac:dyDescent="0.2">
      <c r="A204" s="55">
        <v>1246</v>
      </c>
      <c r="B204" s="56" t="s">
        <v>173</v>
      </c>
      <c r="C204" s="57">
        <f>SUM(C205:C212)</f>
        <v>22507130.420000002</v>
      </c>
      <c r="D204" s="57">
        <f t="shared" ref="D204:E204" si="12">SUM(D205:D212)</f>
        <v>-8696257.4199999999</v>
      </c>
      <c r="E204" s="57">
        <f t="shared" si="12"/>
        <v>-8696257.4199999999</v>
      </c>
      <c r="F204" s="133"/>
      <c r="G204" s="56"/>
      <c r="H204" s="56"/>
      <c r="I204" s="56"/>
    </row>
    <row r="205" spans="1:9" x14ac:dyDescent="0.2">
      <c r="A205" s="58">
        <v>124615611</v>
      </c>
      <c r="B205" s="59" t="s">
        <v>650</v>
      </c>
      <c r="C205" s="60">
        <v>315184.59000000003</v>
      </c>
      <c r="D205" s="60">
        <v>-48545.3</v>
      </c>
      <c r="E205" s="60">
        <v>-48545.3</v>
      </c>
      <c r="F205" s="133"/>
      <c r="G205" s="59"/>
      <c r="H205" s="59"/>
      <c r="I205" s="59"/>
    </row>
    <row r="206" spans="1:9" x14ac:dyDescent="0.2">
      <c r="A206" s="58">
        <v>124625621</v>
      </c>
      <c r="B206" s="59" t="s">
        <v>643</v>
      </c>
      <c r="C206" s="60">
        <v>160226.82</v>
      </c>
      <c r="D206" s="60">
        <v>-9232.68</v>
      </c>
      <c r="E206" s="60">
        <v>-9232.68</v>
      </c>
      <c r="F206" s="133"/>
      <c r="G206" s="59"/>
      <c r="H206" s="59"/>
      <c r="I206" s="59"/>
    </row>
    <row r="207" spans="1:9" x14ac:dyDescent="0.2">
      <c r="A207" s="58">
        <v>124635631</v>
      </c>
      <c r="B207" s="59" t="s">
        <v>644</v>
      </c>
      <c r="C207" s="60">
        <v>4698000</v>
      </c>
      <c r="D207" s="60">
        <v>-4698000</v>
      </c>
      <c r="E207" s="60">
        <v>-4698000</v>
      </c>
      <c r="F207" s="133"/>
      <c r="G207" s="59"/>
      <c r="H207" s="59"/>
      <c r="I207" s="59"/>
    </row>
    <row r="208" spans="1:9" x14ac:dyDescent="0.2">
      <c r="A208" s="58">
        <v>124645641</v>
      </c>
      <c r="B208" s="59" t="s">
        <v>645</v>
      </c>
      <c r="C208" s="60">
        <v>718601.77</v>
      </c>
      <c r="D208" s="60">
        <v>-142647.53</v>
      </c>
      <c r="E208" s="60">
        <v>-142647.53</v>
      </c>
      <c r="F208" s="133"/>
      <c r="G208" s="59"/>
      <c r="H208" s="59"/>
      <c r="I208" s="59"/>
    </row>
    <row r="209" spans="1:9" x14ac:dyDescent="0.2">
      <c r="A209" s="58">
        <v>124655651</v>
      </c>
      <c r="B209" s="59" t="s">
        <v>646</v>
      </c>
      <c r="C209" s="60">
        <v>12413638.279999999</v>
      </c>
      <c r="D209" s="60">
        <v>-2238784.4</v>
      </c>
      <c r="E209" s="60">
        <v>-2238784.4</v>
      </c>
      <c r="F209" s="133"/>
      <c r="G209" s="59"/>
      <c r="H209" s="59"/>
      <c r="I209" s="59"/>
    </row>
    <row r="210" spans="1:9" x14ac:dyDescent="0.2">
      <c r="A210" s="58">
        <v>124665661</v>
      </c>
      <c r="B210" s="59" t="s">
        <v>647</v>
      </c>
      <c r="C210" s="60">
        <v>769311.26</v>
      </c>
      <c r="D210" s="60">
        <v>-142152.32999999999</v>
      </c>
      <c r="E210" s="60">
        <v>-142152.32999999999</v>
      </c>
      <c r="F210" s="133"/>
      <c r="G210" s="59"/>
      <c r="H210" s="59"/>
      <c r="I210" s="59"/>
    </row>
    <row r="211" spans="1:9" x14ac:dyDescent="0.2">
      <c r="A211" s="58">
        <v>124675671</v>
      </c>
      <c r="B211" s="59" t="s">
        <v>648</v>
      </c>
      <c r="C211" s="60">
        <v>2353911.66</v>
      </c>
      <c r="D211" s="60">
        <v>-971975.92</v>
      </c>
      <c r="E211" s="60">
        <v>-971975.92</v>
      </c>
      <c r="F211" s="133"/>
      <c r="G211" s="59"/>
      <c r="H211" s="59"/>
      <c r="I211" s="59"/>
    </row>
    <row r="212" spans="1:9" x14ac:dyDescent="0.2">
      <c r="A212" s="58">
        <v>124695691</v>
      </c>
      <c r="B212" s="59" t="s">
        <v>649</v>
      </c>
      <c r="C212" s="60">
        <v>1078256.04</v>
      </c>
      <c r="D212" s="60">
        <v>-444919.26</v>
      </c>
      <c r="E212" s="60">
        <v>-444919.26</v>
      </c>
      <c r="F212" s="133"/>
      <c r="G212" s="59"/>
      <c r="H212" s="59"/>
      <c r="I212" s="59"/>
    </row>
    <row r="213" spans="1:9" x14ac:dyDescent="0.2">
      <c r="A213" s="55">
        <v>1247</v>
      </c>
      <c r="B213" s="56" t="s">
        <v>174</v>
      </c>
      <c r="C213" s="57">
        <f>SUM(C214)</f>
        <v>642819.72</v>
      </c>
      <c r="D213" s="57">
        <f t="shared" ref="D213:E213" si="13">SUM(D214)</f>
        <v>0</v>
      </c>
      <c r="E213" s="57">
        <f t="shared" si="13"/>
        <v>0</v>
      </c>
      <c r="F213" s="133"/>
      <c r="G213" s="56"/>
      <c r="H213" s="56"/>
      <c r="I213" s="56"/>
    </row>
    <row r="214" spans="1:9" x14ac:dyDescent="0.2">
      <c r="A214" s="58">
        <v>124715133</v>
      </c>
      <c r="B214" s="59" t="s">
        <v>651</v>
      </c>
      <c r="C214" s="60">
        <v>642819.72</v>
      </c>
      <c r="D214" s="60">
        <v>0</v>
      </c>
      <c r="E214" s="60">
        <v>0</v>
      </c>
      <c r="F214" s="133"/>
      <c r="G214" s="59"/>
      <c r="H214" s="59"/>
      <c r="I214" s="59"/>
    </row>
    <row r="215" spans="1:9" x14ac:dyDescent="0.2">
      <c r="A215" s="55">
        <v>1248</v>
      </c>
      <c r="B215" s="56" t="s">
        <v>175</v>
      </c>
      <c r="C215" s="57">
        <v>0</v>
      </c>
      <c r="D215" s="57">
        <v>0</v>
      </c>
      <c r="E215" s="57">
        <v>0</v>
      </c>
      <c r="F215" s="133"/>
      <c r="G215" s="56"/>
      <c r="H215" s="56"/>
      <c r="I215" s="56"/>
    </row>
    <row r="216" spans="1:9" ht="12" x14ac:dyDescent="0.2">
      <c r="A216" s="55"/>
      <c r="B216" s="56"/>
      <c r="C216" s="57"/>
      <c r="D216" s="57"/>
      <c r="E216" s="57"/>
      <c r="F216" s="135"/>
      <c r="G216" s="56"/>
      <c r="H216" s="56"/>
      <c r="I216" s="56"/>
    </row>
    <row r="217" spans="1:9" ht="12" x14ac:dyDescent="0.2">
      <c r="A217" s="55"/>
      <c r="B217" s="56"/>
      <c r="C217" s="57"/>
      <c r="D217" s="57"/>
      <c r="E217" s="57"/>
      <c r="F217" s="135"/>
      <c r="G217" s="56"/>
      <c r="H217" s="56"/>
      <c r="I217" s="56"/>
    </row>
    <row r="218" spans="1:9" ht="12" x14ac:dyDescent="0.2">
      <c r="A218" s="55"/>
      <c r="B218" s="56"/>
      <c r="C218" s="57"/>
      <c r="D218" s="57"/>
      <c r="E218" s="57"/>
      <c r="F218" s="135"/>
      <c r="G218" s="56"/>
      <c r="H218" s="56"/>
      <c r="I218" s="56"/>
    </row>
    <row r="219" spans="1:9" ht="12" x14ac:dyDescent="0.2">
      <c r="A219" s="55"/>
      <c r="B219" s="56"/>
      <c r="C219" s="57"/>
      <c r="D219" s="57"/>
      <c r="E219" s="57"/>
      <c r="F219" s="135"/>
      <c r="G219" s="56"/>
      <c r="H219" s="56"/>
      <c r="I219" s="56"/>
    </row>
    <row r="220" spans="1:9" ht="12" x14ac:dyDescent="0.2">
      <c r="A220" s="55"/>
      <c r="B220" s="56"/>
      <c r="C220" s="57"/>
      <c r="D220" s="57"/>
      <c r="E220" s="57"/>
      <c r="F220" s="135"/>
      <c r="G220" s="56"/>
      <c r="H220" s="56"/>
      <c r="I220" s="56"/>
    </row>
    <row r="221" spans="1:9" ht="12" x14ac:dyDescent="0.2">
      <c r="A221" s="55"/>
      <c r="B221" s="56"/>
      <c r="C221" s="57"/>
      <c r="D221" s="57"/>
      <c r="E221" s="57"/>
      <c r="F221" s="135"/>
      <c r="G221" s="56"/>
      <c r="H221" s="56"/>
      <c r="I221" s="56"/>
    </row>
    <row r="222" spans="1:9" ht="12" x14ac:dyDescent="0.2">
      <c r="A222" s="55"/>
      <c r="B222" s="56"/>
      <c r="C222" s="57"/>
      <c r="D222" s="57"/>
      <c r="E222" s="57"/>
      <c r="F222" s="135"/>
      <c r="G222" s="56"/>
      <c r="H222" s="56"/>
      <c r="I222" s="56"/>
    </row>
    <row r="223" spans="1:9" ht="12" x14ac:dyDescent="0.2">
      <c r="A223" s="55"/>
      <c r="B223" s="56"/>
      <c r="C223" s="57"/>
      <c r="D223" s="57"/>
      <c r="E223" s="57"/>
      <c r="F223" s="135"/>
      <c r="G223" s="56"/>
      <c r="H223" s="56"/>
      <c r="I223" s="56"/>
    </row>
    <row r="224" spans="1:9" s="59" customFormat="1" x14ac:dyDescent="0.2"/>
    <row r="225" spans="1:9" x14ac:dyDescent="0.2">
      <c r="A225" s="34" t="s">
        <v>521</v>
      </c>
      <c r="B225" s="34"/>
      <c r="C225" s="34"/>
      <c r="D225" s="34"/>
      <c r="E225" s="34"/>
      <c r="F225" s="34"/>
      <c r="G225" s="34"/>
      <c r="H225" s="34"/>
      <c r="I225" s="6"/>
    </row>
    <row r="226" spans="1:9" x14ac:dyDescent="0.2">
      <c r="A226" s="44" t="s">
        <v>96</v>
      </c>
      <c r="B226" s="44" t="s">
        <v>93</v>
      </c>
      <c r="C226" s="44" t="s">
        <v>94</v>
      </c>
      <c r="D226" s="44" t="s">
        <v>106</v>
      </c>
      <c r="E226" s="44" t="s">
        <v>176</v>
      </c>
      <c r="F226" s="44" t="s">
        <v>98</v>
      </c>
      <c r="G226" s="44" t="s">
        <v>157</v>
      </c>
      <c r="H226" s="44" t="s">
        <v>105</v>
      </c>
      <c r="I226" s="17" t="s">
        <v>158</v>
      </c>
    </row>
    <row r="227" spans="1:9" x14ac:dyDescent="0.2">
      <c r="A227" s="55">
        <v>1250</v>
      </c>
      <c r="B227" s="56" t="s">
        <v>177</v>
      </c>
      <c r="C227" s="57">
        <f>SUM(C228:C232)</f>
        <v>3608783.67</v>
      </c>
      <c r="D227" s="57">
        <f t="shared" ref="D227:E227" si="14">SUM(D228:D232)</f>
        <v>-1081632.18</v>
      </c>
      <c r="E227" s="57">
        <f t="shared" si="14"/>
        <v>-1081632.18</v>
      </c>
      <c r="F227" s="56"/>
      <c r="G227" s="56"/>
      <c r="H227" s="56"/>
      <c r="I227" s="56"/>
    </row>
    <row r="228" spans="1:9" ht="11.25" customHeight="1" x14ac:dyDescent="0.2">
      <c r="A228" s="58">
        <v>1251</v>
      </c>
      <c r="B228" s="59" t="s">
        <v>178</v>
      </c>
      <c r="C228" s="60">
        <v>3464160.82</v>
      </c>
      <c r="D228" s="60">
        <v>-1013041.24</v>
      </c>
      <c r="E228" s="60">
        <v>-1013041.24</v>
      </c>
      <c r="F228" s="134" t="s">
        <v>664</v>
      </c>
      <c r="G228" s="59"/>
      <c r="H228" s="59"/>
      <c r="I228" s="59"/>
    </row>
    <row r="229" spans="1:9" x14ac:dyDescent="0.2">
      <c r="A229" s="58">
        <v>1252</v>
      </c>
      <c r="B229" s="59" t="s">
        <v>179</v>
      </c>
      <c r="C229" s="60">
        <v>0</v>
      </c>
      <c r="D229" s="60">
        <v>0</v>
      </c>
      <c r="E229" s="60">
        <v>0</v>
      </c>
      <c r="F229" s="134"/>
      <c r="G229" s="59"/>
      <c r="H229" s="59"/>
      <c r="I229" s="59"/>
    </row>
    <row r="230" spans="1:9" x14ac:dyDescent="0.2">
      <c r="A230" s="58">
        <v>1253</v>
      </c>
      <c r="B230" s="59" t="s">
        <v>180</v>
      </c>
      <c r="C230" s="60">
        <v>0</v>
      </c>
      <c r="D230" s="60">
        <v>0</v>
      </c>
      <c r="E230" s="60">
        <v>0</v>
      </c>
      <c r="F230" s="134"/>
      <c r="G230" s="59"/>
      <c r="H230" s="59"/>
      <c r="I230" s="59"/>
    </row>
    <row r="231" spans="1:9" x14ac:dyDescent="0.2">
      <c r="A231" s="58">
        <v>1254</v>
      </c>
      <c r="B231" s="59" t="s">
        <v>181</v>
      </c>
      <c r="C231" s="60">
        <v>144622.85</v>
      </c>
      <c r="D231" s="60">
        <v>-68590.94</v>
      </c>
      <c r="E231" s="60">
        <v>-68590.94</v>
      </c>
      <c r="F231" s="134"/>
      <c r="G231" s="59"/>
      <c r="H231" s="59"/>
      <c r="I231" s="59"/>
    </row>
    <row r="232" spans="1:9" x14ac:dyDescent="0.2">
      <c r="A232" s="58">
        <v>1259</v>
      </c>
      <c r="B232" s="59" t="s">
        <v>182</v>
      </c>
      <c r="C232" s="60">
        <v>0</v>
      </c>
      <c r="D232" s="60">
        <v>0</v>
      </c>
      <c r="E232" s="60">
        <v>0</v>
      </c>
      <c r="F232" s="134"/>
      <c r="G232" s="59"/>
      <c r="H232" s="59"/>
      <c r="I232" s="59"/>
    </row>
    <row r="233" spans="1:9" x14ac:dyDescent="0.2">
      <c r="A233" s="55">
        <v>1270</v>
      </c>
      <c r="B233" s="56" t="s">
        <v>183</v>
      </c>
      <c r="C233" s="57">
        <f>SUM(C234:C239)</f>
        <v>96610</v>
      </c>
      <c r="D233" s="57">
        <f t="shared" ref="D233:E233" si="15">SUM(D234:D239)</f>
        <v>0</v>
      </c>
      <c r="E233" s="57">
        <f t="shared" si="15"/>
        <v>0</v>
      </c>
      <c r="F233" s="134"/>
      <c r="G233" s="56"/>
      <c r="H233" s="56"/>
      <c r="I233" s="56"/>
    </row>
    <row r="234" spans="1:9" x14ac:dyDescent="0.2">
      <c r="A234" s="58">
        <v>1271</v>
      </c>
      <c r="B234" s="59" t="s">
        <v>184</v>
      </c>
      <c r="C234" s="60">
        <v>96610</v>
      </c>
      <c r="D234" s="60">
        <v>0</v>
      </c>
      <c r="E234" s="60">
        <v>0</v>
      </c>
      <c r="F234" s="134"/>
      <c r="G234" s="59"/>
      <c r="H234" s="59"/>
      <c r="I234" s="59"/>
    </row>
    <row r="235" spans="1:9" x14ac:dyDescent="0.2">
      <c r="A235" s="58">
        <v>1272</v>
      </c>
      <c r="B235" s="59" t="s">
        <v>185</v>
      </c>
      <c r="C235" s="60">
        <v>0</v>
      </c>
      <c r="D235" s="60">
        <v>0</v>
      </c>
      <c r="E235" s="60">
        <v>0</v>
      </c>
      <c r="F235" s="134"/>
      <c r="G235" s="59"/>
      <c r="H235" s="59"/>
      <c r="I235" s="59"/>
    </row>
    <row r="236" spans="1:9" x14ac:dyDescent="0.2">
      <c r="A236" s="58">
        <v>1273</v>
      </c>
      <c r="B236" s="59" t="s">
        <v>186</v>
      </c>
      <c r="C236" s="60">
        <v>0</v>
      </c>
      <c r="D236" s="60">
        <v>0</v>
      </c>
      <c r="E236" s="60">
        <v>0</v>
      </c>
      <c r="F236" s="134"/>
      <c r="G236" s="59"/>
      <c r="H236" s="59"/>
      <c r="I236" s="59"/>
    </row>
    <row r="237" spans="1:9" x14ac:dyDescent="0.2">
      <c r="A237" s="58">
        <v>1274</v>
      </c>
      <c r="B237" s="59" t="s">
        <v>187</v>
      </c>
      <c r="C237" s="60">
        <v>0</v>
      </c>
      <c r="D237" s="60">
        <v>0</v>
      </c>
      <c r="E237" s="60">
        <v>0</v>
      </c>
      <c r="F237" s="134"/>
      <c r="G237" s="59"/>
      <c r="H237" s="59"/>
      <c r="I237" s="59"/>
    </row>
    <row r="238" spans="1:9" x14ac:dyDescent="0.2">
      <c r="A238" s="58">
        <v>1275</v>
      </c>
      <c r="B238" s="59" t="s">
        <v>188</v>
      </c>
      <c r="C238" s="60">
        <v>0</v>
      </c>
      <c r="D238" s="60">
        <v>0</v>
      </c>
      <c r="E238" s="60">
        <v>0</v>
      </c>
      <c r="F238" s="134"/>
      <c r="G238" s="59"/>
      <c r="H238" s="59"/>
      <c r="I238" s="59"/>
    </row>
    <row r="239" spans="1:9" x14ac:dyDescent="0.2">
      <c r="A239" s="58">
        <v>1279</v>
      </c>
      <c r="B239" s="59" t="s">
        <v>189</v>
      </c>
      <c r="C239" s="60">
        <v>0</v>
      </c>
      <c r="D239" s="60">
        <v>0</v>
      </c>
      <c r="E239" s="60">
        <v>0</v>
      </c>
      <c r="F239" s="134"/>
      <c r="G239" s="59"/>
      <c r="H239" s="59"/>
      <c r="I239" s="59"/>
    </row>
    <row r="240" spans="1:9" x14ac:dyDescent="0.2">
      <c r="A240" s="35"/>
      <c r="B240" s="35"/>
      <c r="C240" s="35"/>
      <c r="D240" s="35"/>
      <c r="E240" s="35"/>
      <c r="F240" s="132"/>
      <c r="G240" s="35"/>
      <c r="H240" s="35"/>
    </row>
    <row r="241" spans="1:8" x14ac:dyDescent="0.2">
      <c r="A241" s="34" t="s">
        <v>652</v>
      </c>
      <c r="B241" s="34"/>
      <c r="C241" s="34"/>
      <c r="D241" s="34"/>
      <c r="E241" s="34"/>
      <c r="F241" s="34"/>
      <c r="G241" s="34"/>
      <c r="H241" s="34"/>
    </row>
    <row r="242" spans="1:8" x14ac:dyDescent="0.2">
      <c r="A242" s="44" t="s">
        <v>96</v>
      </c>
      <c r="B242" s="44" t="s">
        <v>93</v>
      </c>
      <c r="C242" s="44" t="s">
        <v>94</v>
      </c>
      <c r="D242" s="44" t="s">
        <v>190</v>
      </c>
      <c r="E242" s="44"/>
      <c r="F242" s="44"/>
      <c r="G242" s="44"/>
      <c r="H242" s="44"/>
    </row>
    <row r="243" spans="1:8" x14ac:dyDescent="0.2">
      <c r="A243" s="58">
        <v>1160</v>
      </c>
      <c r="B243" s="59" t="s">
        <v>191</v>
      </c>
      <c r="C243" s="60">
        <v>0</v>
      </c>
      <c r="D243" s="59"/>
      <c r="E243" s="59"/>
      <c r="F243" s="59"/>
      <c r="G243" s="59"/>
      <c r="H243" s="59"/>
    </row>
    <row r="244" spans="1:8" x14ac:dyDescent="0.2">
      <c r="A244" s="58">
        <v>1161</v>
      </c>
      <c r="B244" s="59" t="s">
        <v>192</v>
      </c>
      <c r="C244" s="60">
        <v>0</v>
      </c>
      <c r="D244" s="59"/>
      <c r="E244" s="59"/>
      <c r="F244" s="59"/>
      <c r="G244" s="59"/>
      <c r="H244" s="59"/>
    </row>
    <row r="245" spans="1:8" x14ac:dyDescent="0.2">
      <c r="A245" s="58">
        <v>1162</v>
      </c>
      <c r="B245" s="59" t="s">
        <v>193</v>
      </c>
      <c r="C245" s="60">
        <v>0</v>
      </c>
      <c r="D245" s="59"/>
      <c r="E245" s="59"/>
      <c r="F245" s="59"/>
      <c r="G245" s="59"/>
      <c r="H245" s="59"/>
    </row>
    <row r="246" spans="1:8" x14ac:dyDescent="0.2">
      <c r="A246" s="34" t="s">
        <v>653</v>
      </c>
      <c r="B246" s="34"/>
      <c r="C246" s="34"/>
      <c r="D246" s="34"/>
      <c r="E246" s="34"/>
      <c r="F246" s="34"/>
      <c r="G246" s="34"/>
      <c r="H246" s="34"/>
    </row>
    <row r="247" spans="1:8" x14ac:dyDescent="0.2">
      <c r="A247" s="44" t="s">
        <v>96</v>
      </c>
      <c r="B247" s="44" t="s">
        <v>93</v>
      </c>
      <c r="C247" s="44" t="s">
        <v>94</v>
      </c>
      <c r="D247" s="44" t="s">
        <v>137</v>
      </c>
      <c r="E247" s="44"/>
      <c r="F247" s="44"/>
      <c r="G247" s="44"/>
      <c r="H247" s="44"/>
    </row>
    <row r="248" spans="1:8" x14ac:dyDescent="0.2">
      <c r="A248" s="58">
        <v>1290</v>
      </c>
      <c r="B248" s="59" t="s">
        <v>194</v>
      </c>
      <c r="C248" s="60">
        <v>0</v>
      </c>
      <c r="D248" s="59"/>
      <c r="E248" s="59"/>
      <c r="F248" s="59"/>
      <c r="G248" s="59"/>
      <c r="H248" s="59"/>
    </row>
    <row r="249" spans="1:8" x14ac:dyDescent="0.2">
      <c r="A249" s="58">
        <v>1291</v>
      </c>
      <c r="B249" s="59" t="s">
        <v>195</v>
      </c>
      <c r="C249" s="60">
        <v>0</v>
      </c>
      <c r="D249" s="59"/>
      <c r="E249" s="59"/>
      <c r="F249" s="59"/>
      <c r="G249" s="59"/>
      <c r="H249" s="59"/>
    </row>
    <row r="250" spans="1:8" x14ac:dyDescent="0.2">
      <c r="A250" s="58">
        <v>1292</v>
      </c>
      <c r="B250" s="59" t="s">
        <v>196</v>
      </c>
      <c r="C250" s="60">
        <v>0</v>
      </c>
      <c r="D250" s="59"/>
      <c r="E250" s="59"/>
      <c r="F250" s="59"/>
      <c r="G250" s="59"/>
      <c r="H250" s="59"/>
    </row>
    <row r="251" spans="1:8" x14ac:dyDescent="0.2">
      <c r="A251" s="58">
        <v>1293</v>
      </c>
      <c r="B251" s="59" t="s">
        <v>197</v>
      </c>
      <c r="C251" s="60">
        <v>0</v>
      </c>
      <c r="D251" s="59"/>
      <c r="E251" s="59"/>
      <c r="F251" s="59"/>
      <c r="G251" s="59"/>
      <c r="H251" s="59"/>
    </row>
    <row r="252" spans="1:8" x14ac:dyDescent="0.2">
      <c r="A252" s="35"/>
      <c r="B252" s="35"/>
      <c r="C252" s="35"/>
      <c r="D252" s="35"/>
      <c r="E252" s="35"/>
      <c r="F252" s="35"/>
      <c r="G252" s="35"/>
      <c r="H252" s="35"/>
    </row>
    <row r="253" spans="1:8" x14ac:dyDescent="0.2">
      <c r="A253" s="34" t="s">
        <v>522</v>
      </c>
      <c r="B253" s="34"/>
      <c r="C253" s="34"/>
      <c r="D253" s="34"/>
      <c r="E253" s="34"/>
      <c r="F253" s="34"/>
      <c r="G253" s="34"/>
      <c r="H253" s="34"/>
    </row>
    <row r="254" spans="1:8" x14ac:dyDescent="0.2">
      <c r="A254" s="44" t="s">
        <v>96</v>
      </c>
      <c r="B254" s="44" t="s">
        <v>93</v>
      </c>
      <c r="C254" s="44" t="s">
        <v>94</v>
      </c>
      <c r="D254" s="44" t="s">
        <v>133</v>
      </c>
      <c r="E254" s="44" t="s">
        <v>134</v>
      </c>
      <c r="F254" s="44" t="s">
        <v>135</v>
      </c>
      <c r="G254" s="44" t="s">
        <v>198</v>
      </c>
      <c r="H254" s="44" t="s">
        <v>199</v>
      </c>
    </row>
    <row r="255" spans="1:8" x14ac:dyDescent="0.2">
      <c r="A255" s="55">
        <v>2110</v>
      </c>
      <c r="B255" s="56" t="s">
        <v>200</v>
      </c>
      <c r="C255" s="57">
        <f>SUM(C256:C264)</f>
        <v>21711153.739999998</v>
      </c>
      <c r="D255" s="57">
        <f t="shared" ref="D255:G255" si="16">SUM(D256:D264)</f>
        <v>0</v>
      </c>
      <c r="E255" s="57">
        <f t="shared" si="16"/>
        <v>0</v>
      </c>
      <c r="F255" s="57">
        <f t="shared" si="16"/>
        <v>0</v>
      </c>
      <c r="G255" s="57">
        <f t="shared" si="16"/>
        <v>0</v>
      </c>
      <c r="H255" s="56"/>
    </row>
    <row r="256" spans="1:8" x14ac:dyDescent="0.2">
      <c r="A256" s="58">
        <v>2111</v>
      </c>
      <c r="B256" s="59" t="s">
        <v>201</v>
      </c>
      <c r="C256" s="60">
        <v>1148371.46</v>
      </c>
      <c r="D256" s="60">
        <v>0</v>
      </c>
      <c r="E256" s="60">
        <v>0</v>
      </c>
      <c r="F256" s="60">
        <v>0</v>
      </c>
      <c r="G256" s="60">
        <v>0</v>
      </c>
      <c r="H256" s="59"/>
    </row>
    <row r="257" spans="1:8" x14ac:dyDescent="0.2">
      <c r="A257" s="58">
        <v>2112</v>
      </c>
      <c r="B257" s="59" t="s">
        <v>202</v>
      </c>
      <c r="C257" s="60">
        <v>6625275.4699999997</v>
      </c>
      <c r="D257" s="60">
        <v>0</v>
      </c>
      <c r="E257" s="60">
        <v>0</v>
      </c>
      <c r="F257" s="60">
        <v>0</v>
      </c>
      <c r="G257" s="60">
        <v>0</v>
      </c>
      <c r="H257" s="59"/>
    </row>
    <row r="258" spans="1:8" x14ac:dyDescent="0.2">
      <c r="A258" s="58">
        <v>2113</v>
      </c>
      <c r="B258" s="59" t="s">
        <v>203</v>
      </c>
      <c r="C258" s="60">
        <v>1119618.22</v>
      </c>
      <c r="D258" s="60">
        <v>0</v>
      </c>
      <c r="E258" s="60">
        <v>0</v>
      </c>
      <c r="F258" s="60">
        <v>0</v>
      </c>
      <c r="G258" s="60">
        <v>0</v>
      </c>
      <c r="H258" s="59"/>
    </row>
    <row r="259" spans="1:8" x14ac:dyDescent="0.2">
      <c r="A259" s="58">
        <v>2114</v>
      </c>
      <c r="B259" s="59" t="s">
        <v>204</v>
      </c>
      <c r="C259" s="60">
        <v>0</v>
      </c>
      <c r="D259" s="60">
        <v>0</v>
      </c>
      <c r="E259" s="60">
        <v>0</v>
      </c>
      <c r="F259" s="60">
        <v>0</v>
      </c>
      <c r="G259" s="60">
        <v>0</v>
      </c>
      <c r="H259" s="59"/>
    </row>
    <row r="260" spans="1:8" x14ac:dyDescent="0.2">
      <c r="A260" s="58">
        <v>2115</v>
      </c>
      <c r="B260" s="59" t="s">
        <v>205</v>
      </c>
      <c r="C260" s="60">
        <v>49387.199999999997</v>
      </c>
      <c r="D260" s="60">
        <v>0</v>
      </c>
      <c r="E260" s="60">
        <v>0</v>
      </c>
      <c r="F260" s="60">
        <v>0</v>
      </c>
      <c r="G260" s="60">
        <v>0</v>
      </c>
      <c r="H260" s="59"/>
    </row>
    <row r="261" spans="1:8" x14ac:dyDescent="0.2">
      <c r="A261" s="58">
        <v>2116</v>
      </c>
      <c r="B261" s="59" t="s">
        <v>206</v>
      </c>
      <c r="C261" s="60">
        <v>5.9</v>
      </c>
      <c r="D261" s="60">
        <v>0</v>
      </c>
      <c r="E261" s="60">
        <v>0</v>
      </c>
      <c r="F261" s="60">
        <v>0</v>
      </c>
      <c r="G261" s="60">
        <v>0</v>
      </c>
      <c r="H261" s="59"/>
    </row>
    <row r="262" spans="1:8" x14ac:dyDescent="0.2">
      <c r="A262" s="58">
        <v>2117</v>
      </c>
      <c r="B262" s="59" t="s">
        <v>207</v>
      </c>
      <c r="C262" s="60">
        <v>9336021.2899999991</v>
      </c>
      <c r="D262" s="60">
        <v>0</v>
      </c>
      <c r="E262" s="60">
        <v>0</v>
      </c>
      <c r="F262" s="60">
        <v>0</v>
      </c>
      <c r="G262" s="60">
        <v>0</v>
      </c>
      <c r="H262" s="59"/>
    </row>
    <row r="263" spans="1:8" x14ac:dyDescent="0.2">
      <c r="A263" s="58">
        <v>2118</v>
      </c>
      <c r="B263" s="59" t="s">
        <v>208</v>
      </c>
      <c r="C263" s="60">
        <v>0</v>
      </c>
      <c r="D263" s="60">
        <v>0</v>
      </c>
      <c r="E263" s="60">
        <v>0</v>
      </c>
      <c r="F263" s="60">
        <v>0</v>
      </c>
      <c r="G263" s="60">
        <v>0</v>
      </c>
      <c r="H263" s="59"/>
    </row>
    <row r="264" spans="1:8" x14ac:dyDescent="0.2">
      <c r="A264" s="58">
        <v>2119</v>
      </c>
      <c r="B264" s="59" t="s">
        <v>209</v>
      </c>
      <c r="C264" s="60">
        <v>3432474.2</v>
      </c>
      <c r="D264" s="60">
        <v>0</v>
      </c>
      <c r="E264" s="60">
        <v>0</v>
      </c>
      <c r="F264" s="60">
        <v>0</v>
      </c>
      <c r="G264" s="60">
        <v>0</v>
      </c>
      <c r="H264" s="59"/>
    </row>
    <row r="265" spans="1:8" x14ac:dyDescent="0.2">
      <c r="A265" s="55">
        <v>2120</v>
      </c>
      <c r="B265" s="56" t="s">
        <v>210</v>
      </c>
      <c r="C265" s="57">
        <v>0</v>
      </c>
      <c r="D265" s="57">
        <v>0</v>
      </c>
      <c r="E265" s="57">
        <v>0</v>
      </c>
      <c r="F265" s="57">
        <v>0</v>
      </c>
      <c r="G265" s="57">
        <v>0</v>
      </c>
      <c r="H265" s="56"/>
    </row>
    <row r="266" spans="1:8" x14ac:dyDescent="0.2">
      <c r="A266" s="58">
        <v>2121</v>
      </c>
      <c r="B266" s="59" t="s">
        <v>211</v>
      </c>
      <c r="C266" s="60">
        <v>0</v>
      </c>
      <c r="D266" s="60">
        <v>0</v>
      </c>
      <c r="E266" s="60">
        <v>0</v>
      </c>
      <c r="F266" s="60">
        <v>0</v>
      </c>
      <c r="G266" s="60">
        <v>0</v>
      </c>
      <c r="H266" s="59"/>
    </row>
    <row r="267" spans="1:8" x14ac:dyDescent="0.2">
      <c r="A267" s="58">
        <v>2122</v>
      </c>
      <c r="B267" s="59" t="s">
        <v>212</v>
      </c>
      <c r="C267" s="60">
        <v>0</v>
      </c>
      <c r="D267" s="60">
        <v>0</v>
      </c>
      <c r="E267" s="60">
        <v>0</v>
      </c>
      <c r="F267" s="60">
        <v>0</v>
      </c>
      <c r="G267" s="60">
        <v>0</v>
      </c>
      <c r="H267" s="59"/>
    </row>
    <row r="268" spans="1:8" x14ac:dyDescent="0.2">
      <c r="A268" s="58">
        <v>2129</v>
      </c>
      <c r="B268" s="59" t="s">
        <v>213</v>
      </c>
      <c r="C268" s="60">
        <v>0</v>
      </c>
      <c r="D268" s="60">
        <v>0</v>
      </c>
      <c r="E268" s="60">
        <v>0</v>
      </c>
      <c r="F268" s="60">
        <v>0</v>
      </c>
      <c r="G268" s="60">
        <v>0</v>
      </c>
      <c r="H268" s="59"/>
    </row>
    <row r="269" spans="1:8" x14ac:dyDescent="0.2">
      <c r="A269" s="35"/>
      <c r="B269" s="35"/>
      <c r="C269" s="35"/>
      <c r="D269" s="35"/>
      <c r="E269" s="35"/>
      <c r="F269" s="35"/>
      <c r="G269" s="35"/>
      <c r="H269" s="35"/>
    </row>
    <row r="270" spans="1:8" x14ac:dyDescent="0.2">
      <c r="A270" s="34" t="s">
        <v>523</v>
      </c>
      <c r="B270" s="34"/>
      <c r="C270" s="34"/>
      <c r="D270" s="34"/>
      <c r="E270" s="34"/>
      <c r="F270" s="34"/>
      <c r="G270" s="34"/>
      <c r="H270" s="34"/>
    </row>
    <row r="271" spans="1:8" x14ac:dyDescent="0.2">
      <c r="A271" s="44" t="s">
        <v>96</v>
      </c>
      <c r="B271" s="44" t="s">
        <v>93</v>
      </c>
      <c r="C271" s="44" t="s">
        <v>94</v>
      </c>
      <c r="D271" s="44" t="s">
        <v>97</v>
      </c>
      <c r="E271" s="44" t="s">
        <v>137</v>
      </c>
      <c r="F271" s="44"/>
      <c r="G271" s="44"/>
      <c r="H271" s="44"/>
    </row>
    <row r="272" spans="1:8" x14ac:dyDescent="0.2">
      <c r="A272" s="55">
        <v>2160</v>
      </c>
      <c r="B272" s="56" t="s">
        <v>214</v>
      </c>
      <c r="C272" s="57">
        <f>SUM(C273:C278)</f>
        <v>3513</v>
      </c>
      <c r="D272" s="56"/>
      <c r="E272" s="56"/>
      <c r="F272" s="56"/>
      <c r="G272" s="56"/>
      <c r="H272" s="56"/>
    </row>
    <row r="273" spans="1:8" x14ac:dyDescent="0.2">
      <c r="A273" s="58">
        <v>2161</v>
      </c>
      <c r="B273" s="59" t="s">
        <v>215</v>
      </c>
      <c r="C273" s="60">
        <v>3513</v>
      </c>
      <c r="D273" s="59"/>
      <c r="E273" s="59"/>
      <c r="F273" s="59"/>
      <c r="G273" s="59"/>
      <c r="H273" s="59"/>
    </row>
    <row r="274" spans="1:8" x14ac:dyDescent="0.2">
      <c r="A274" s="58">
        <v>2162</v>
      </c>
      <c r="B274" s="59" t="s">
        <v>216</v>
      </c>
      <c r="C274" s="60">
        <v>0</v>
      </c>
      <c r="D274" s="59"/>
      <c r="E274" s="59"/>
      <c r="F274" s="59"/>
      <c r="G274" s="59"/>
      <c r="H274" s="59"/>
    </row>
    <row r="275" spans="1:8" x14ac:dyDescent="0.2">
      <c r="A275" s="58">
        <v>2163</v>
      </c>
      <c r="B275" s="59" t="s">
        <v>217</v>
      </c>
      <c r="C275" s="60">
        <v>0</v>
      </c>
      <c r="D275" s="59"/>
      <c r="E275" s="59"/>
      <c r="F275" s="59"/>
      <c r="G275" s="59"/>
      <c r="H275" s="59"/>
    </row>
    <row r="276" spans="1:8" x14ac:dyDescent="0.2">
      <c r="A276" s="58">
        <v>2164</v>
      </c>
      <c r="B276" s="59" t="s">
        <v>218</v>
      </c>
      <c r="C276" s="60">
        <v>0</v>
      </c>
      <c r="D276" s="59"/>
      <c r="E276" s="59"/>
      <c r="F276" s="59"/>
      <c r="G276" s="59"/>
      <c r="H276" s="59"/>
    </row>
    <row r="277" spans="1:8" x14ac:dyDescent="0.2">
      <c r="A277" s="58">
        <v>2165</v>
      </c>
      <c r="B277" s="59" t="s">
        <v>219</v>
      </c>
      <c r="C277" s="60">
        <v>0</v>
      </c>
      <c r="D277" s="59"/>
      <c r="E277" s="59"/>
      <c r="F277" s="59"/>
      <c r="G277" s="59"/>
      <c r="H277" s="59"/>
    </row>
    <row r="278" spans="1:8" x14ac:dyDescent="0.2">
      <c r="A278" s="58">
        <v>2166</v>
      </c>
      <c r="B278" s="59" t="s">
        <v>220</v>
      </c>
      <c r="C278" s="60">
        <v>0</v>
      </c>
      <c r="D278" s="59"/>
      <c r="E278" s="59"/>
      <c r="F278" s="59"/>
      <c r="G278" s="59"/>
      <c r="H278" s="59"/>
    </row>
    <row r="279" spans="1:8" x14ac:dyDescent="0.2">
      <c r="A279" s="55">
        <v>2250</v>
      </c>
      <c r="B279" s="56" t="s">
        <v>221</v>
      </c>
      <c r="C279" s="57">
        <f>SUM(C280:C285)</f>
        <v>6243.66</v>
      </c>
      <c r="D279" s="56"/>
      <c r="E279" s="56"/>
      <c r="F279" s="56"/>
      <c r="G279" s="56"/>
      <c r="H279" s="56"/>
    </row>
    <row r="280" spans="1:8" x14ac:dyDescent="0.2">
      <c r="A280" s="58">
        <v>2251</v>
      </c>
      <c r="B280" s="59" t="s">
        <v>222</v>
      </c>
      <c r="C280" s="60">
        <v>6243.66</v>
      </c>
      <c r="D280" s="59"/>
      <c r="E280" s="59"/>
      <c r="F280" s="59"/>
      <c r="G280" s="59"/>
      <c r="H280" s="59"/>
    </row>
    <row r="281" spans="1:8" x14ac:dyDescent="0.2">
      <c r="A281" s="58">
        <v>2252</v>
      </c>
      <c r="B281" s="59" t="s">
        <v>223</v>
      </c>
      <c r="C281" s="60">
        <v>0</v>
      </c>
      <c r="D281" s="59"/>
      <c r="E281" s="59"/>
      <c r="F281" s="59"/>
      <c r="G281" s="59"/>
      <c r="H281" s="59"/>
    </row>
    <row r="282" spans="1:8" x14ac:dyDescent="0.2">
      <c r="A282" s="58">
        <v>2253</v>
      </c>
      <c r="B282" s="59" t="s">
        <v>224</v>
      </c>
      <c r="C282" s="60">
        <v>0</v>
      </c>
      <c r="D282" s="59"/>
      <c r="E282" s="59"/>
      <c r="F282" s="59"/>
      <c r="G282" s="59"/>
      <c r="H282" s="59"/>
    </row>
    <row r="283" spans="1:8" x14ac:dyDescent="0.2">
      <c r="A283" s="58">
        <v>2254</v>
      </c>
      <c r="B283" s="59" t="s">
        <v>225</v>
      </c>
      <c r="C283" s="60">
        <v>0</v>
      </c>
      <c r="D283" s="59"/>
      <c r="E283" s="59"/>
      <c r="F283" s="59"/>
      <c r="G283" s="59"/>
      <c r="H283" s="59"/>
    </row>
    <row r="284" spans="1:8" x14ac:dyDescent="0.2">
      <c r="A284" s="58">
        <v>2255</v>
      </c>
      <c r="B284" s="59" t="s">
        <v>226</v>
      </c>
      <c r="C284" s="60">
        <v>0</v>
      </c>
      <c r="D284" s="59"/>
      <c r="E284" s="59"/>
      <c r="F284" s="59"/>
      <c r="G284" s="59"/>
      <c r="H284" s="59"/>
    </row>
    <row r="285" spans="1:8" x14ac:dyDescent="0.2">
      <c r="A285" s="58">
        <v>2256</v>
      </c>
      <c r="B285" s="59" t="s">
        <v>227</v>
      </c>
      <c r="C285" s="60">
        <v>0</v>
      </c>
      <c r="D285" s="59"/>
      <c r="E285" s="59"/>
      <c r="F285" s="59"/>
      <c r="G285" s="59"/>
      <c r="H285" s="59"/>
    </row>
    <row r="286" spans="1:8" x14ac:dyDescent="0.2">
      <c r="A286" s="35"/>
      <c r="B286" s="35"/>
      <c r="C286" s="35"/>
      <c r="D286" s="35"/>
      <c r="E286" s="35"/>
      <c r="F286" s="35"/>
      <c r="G286" s="35"/>
      <c r="H286" s="35"/>
    </row>
    <row r="287" spans="1:8" x14ac:dyDescent="0.2">
      <c r="A287" s="34" t="s">
        <v>524</v>
      </c>
      <c r="B287" s="34"/>
      <c r="C287" s="34"/>
      <c r="D287" s="34"/>
      <c r="E287" s="34"/>
      <c r="F287" s="34"/>
      <c r="G287" s="34"/>
      <c r="H287" s="34"/>
    </row>
    <row r="288" spans="1:8" x14ac:dyDescent="0.2">
      <c r="A288" s="44" t="s">
        <v>96</v>
      </c>
      <c r="B288" s="44" t="s">
        <v>93</v>
      </c>
      <c r="C288" s="44" t="s">
        <v>94</v>
      </c>
      <c r="D288" s="44" t="s">
        <v>97</v>
      </c>
      <c r="E288" s="44" t="s">
        <v>137</v>
      </c>
      <c r="F288" s="44"/>
      <c r="G288" s="44"/>
      <c r="H288" s="44"/>
    </row>
    <row r="289" spans="1:8" x14ac:dyDescent="0.2">
      <c r="A289" s="58">
        <v>2159</v>
      </c>
      <c r="B289" s="59" t="s">
        <v>228</v>
      </c>
      <c r="C289" s="60">
        <v>0</v>
      </c>
      <c r="D289" s="59"/>
      <c r="E289" s="59"/>
      <c r="F289" s="59"/>
      <c r="G289" s="59"/>
      <c r="H289" s="59"/>
    </row>
    <row r="290" spans="1:8" x14ac:dyDescent="0.2">
      <c r="A290" s="58">
        <v>2199</v>
      </c>
      <c r="B290" s="59" t="s">
        <v>229</v>
      </c>
      <c r="C290" s="60">
        <v>12982.41</v>
      </c>
      <c r="D290" s="59"/>
      <c r="E290" s="59"/>
      <c r="F290" s="59"/>
      <c r="G290" s="59"/>
      <c r="H290" s="59"/>
    </row>
    <row r="291" spans="1:8" x14ac:dyDescent="0.2">
      <c r="A291" s="58">
        <v>2240</v>
      </c>
      <c r="B291" s="59" t="s">
        <v>230</v>
      </c>
      <c r="C291" s="60">
        <v>0</v>
      </c>
      <c r="D291" s="59"/>
      <c r="E291" s="59"/>
      <c r="F291" s="59"/>
      <c r="G291" s="59"/>
      <c r="H291" s="59"/>
    </row>
    <row r="292" spans="1:8" x14ac:dyDescent="0.2">
      <c r="A292" s="58">
        <v>2241</v>
      </c>
      <c r="B292" s="59" t="s">
        <v>231</v>
      </c>
      <c r="C292" s="60">
        <v>0</v>
      </c>
      <c r="D292" s="59"/>
      <c r="E292" s="59"/>
      <c r="F292" s="59"/>
      <c r="G292" s="59"/>
      <c r="H292" s="59"/>
    </row>
    <row r="293" spans="1:8" x14ac:dyDescent="0.2">
      <c r="A293" s="58">
        <v>2242</v>
      </c>
      <c r="B293" s="59" t="s">
        <v>232</v>
      </c>
      <c r="C293" s="60">
        <v>0</v>
      </c>
      <c r="D293" s="59"/>
      <c r="E293" s="59"/>
      <c r="F293" s="59"/>
      <c r="G293" s="59"/>
      <c r="H293" s="59"/>
    </row>
    <row r="294" spans="1:8" x14ac:dyDescent="0.2">
      <c r="A294" s="58">
        <v>2249</v>
      </c>
      <c r="B294" s="59" t="s">
        <v>233</v>
      </c>
      <c r="C294" s="60">
        <v>0</v>
      </c>
      <c r="D294" s="59"/>
      <c r="E294" s="59"/>
      <c r="F294" s="59"/>
      <c r="G294" s="59"/>
      <c r="H294" s="59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F165:F215"/>
    <mergeCell ref="F228:F239"/>
  </mergeCells>
  <printOptions horizontalCentered="1"/>
  <pageMargins left="0.39370078740157483" right="0.39370078740157483" top="0.39370078740157483" bottom="0.49" header="0.31496062992125984" footer="0.31496062992125984"/>
  <pageSetup scale="56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E238"/>
  <sheetViews>
    <sheetView topLeftCell="A231"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7" customWidth="1"/>
    <col min="2" max="2" width="72.85546875" style="7" bestFit="1" customWidth="1"/>
    <col min="3" max="3" width="15.7109375" style="7" customWidth="1"/>
    <col min="4" max="5" width="19.7109375" style="7" customWidth="1"/>
    <col min="6" max="16384" width="9.140625" style="7"/>
  </cols>
  <sheetData>
    <row r="1" spans="1:5" s="8" customFormat="1" ht="19.5" customHeight="1" x14ac:dyDescent="0.25">
      <c r="A1" s="111" t="str">
        <f>ESF!A1</f>
        <v>MUNICIPIO DE GUANAJUATO</v>
      </c>
      <c r="B1" s="111"/>
      <c r="C1" s="111"/>
      <c r="D1" s="18" t="s">
        <v>121</v>
      </c>
      <c r="E1" s="19">
        <f>'Notas a los Edos Financieros'!E1</f>
        <v>2019</v>
      </c>
    </row>
    <row r="2" spans="1:5" s="4" customFormat="1" ht="19.5" customHeight="1" x14ac:dyDescent="0.25">
      <c r="A2" s="111" t="s">
        <v>234</v>
      </c>
      <c r="B2" s="111"/>
      <c r="C2" s="111"/>
      <c r="D2" s="18" t="s">
        <v>123</v>
      </c>
      <c r="E2" s="19" t="str">
        <f>'Notas a los Edos Financieros'!E2</f>
        <v>Trimestral</v>
      </c>
    </row>
    <row r="3" spans="1:5" s="4" customFormat="1" ht="19.5" customHeight="1" x14ac:dyDescent="0.25">
      <c r="A3" s="111" t="str">
        <f>ESF!A3</f>
        <v>Correspondientes del 01 de Enero al 31 de Marzo de 2019</v>
      </c>
      <c r="B3" s="111"/>
      <c r="C3" s="111"/>
      <c r="D3" s="18" t="s">
        <v>125</v>
      </c>
      <c r="E3" s="19">
        <f>'Notas a los Edos Financieros'!E3</f>
        <v>1</v>
      </c>
    </row>
    <row r="4" spans="1:5" x14ac:dyDescent="0.2">
      <c r="A4" s="33" t="s">
        <v>126</v>
      </c>
      <c r="B4" s="34"/>
      <c r="C4" s="34"/>
      <c r="D4" s="34"/>
      <c r="E4" s="34"/>
    </row>
    <row r="5" spans="1:5" x14ac:dyDescent="0.2">
      <c r="A5" s="35"/>
      <c r="B5" s="35"/>
      <c r="C5" s="35"/>
      <c r="D5" s="35"/>
      <c r="E5" s="35"/>
    </row>
    <row r="6" spans="1:5" x14ac:dyDescent="0.2">
      <c r="A6" s="37" t="s">
        <v>508</v>
      </c>
      <c r="B6" s="37"/>
      <c r="C6" s="37"/>
      <c r="D6" s="37"/>
      <c r="E6" s="37"/>
    </row>
    <row r="7" spans="1:5" x14ac:dyDescent="0.2">
      <c r="A7" s="43" t="s">
        <v>96</v>
      </c>
      <c r="B7" s="43" t="s">
        <v>93</v>
      </c>
      <c r="C7" s="43" t="s">
        <v>94</v>
      </c>
      <c r="D7" s="43" t="s">
        <v>235</v>
      </c>
      <c r="E7" s="43"/>
    </row>
    <row r="8" spans="1:5" x14ac:dyDescent="0.2">
      <c r="A8" s="62">
        <v>4100</v>
      </c>
      <c r="B8" s="63" t="s">
        <v>236</v>
      </c>
      <c r="C8" s="64">
        <f>C9+C19+C25+C28+C34+C37+C46</f>
        <v>81873154.879999995</v>
      </c>
      <c r="D8" s="63"/>
      <c r="E8" s="63"/>
    </row>
    <row r="9" spans="1:5" x14ac:dyDescent="0.2">
      <c r="A9" s="62">
        <v>4110</v>
      </c>
      <c r="B9" s="63" t="s">
        <v>237</v>
      </c>
      <c r="C9" s="64">
        <f>SUM(C10:C18)</f>
        <v>53939582.359999999</v>
      </c>
      <c r="D9" s="63"/>
      <c r="E9" s="63"/>
    </row>
    <row r="10" spans="1:5" x14ac:dyDescent="0.2">
      <c r="A10" s="65">
        <v>4111</v>
      </c>
      <c r="B10" s="66" t="s">
        <v>238</v>
      </c>
      <c r="C10" s="67">
        <v>485076.71</v>
      </c>
      <c r="D10" s="66"/>
      <c r="E10" s="66"/>
    </row>
    <row r="11" spans="1:5" x14ac:dyDescent="0.2">
      <c r="A11" s="65">
        <v>4112</v>
      </c>
      <c r="B11" s="66" t="s">
        <v>239</v>
      </c>
      <c r="C11" s="67">
        <v>51810199.799999997</v>
      </c>
      <c r="D11" s="66"/>
      <c r="E11" s="66"/>
    </row>
    <row r="12" spans="1:5" x14ac:dyDescent="0.2">
      <c r="A12" s="65">
        <v>4113</v>
      </c>
      <c r="B12" s="66" t="s">
        <v>240</v>
      </c>
      <c r="C12" s="67">
        <v>0</v>
      </c>
      <c r="D12" s="66"/>
      <c r="E12" s="66"/>
    </row>
    <row r="13" spans="1:5" x14ac:dyDescent="0.2">
      <c r="A13" s="65">
        <v>4114</v>
      </c>
      <c r="B13" s="66" t="s">
        <v>241</v>
      </c>
      <c r="C13" s="67">
        <v>0</v>
      </c>
      <c r="D13" s="66"/>
      <c r="E13" s="66"/>
    </row>
    <row r="14" spans="1:5" x14ac:dyDescent="0.2">
      <c r="A14" s="65">
        <v>4115</v>
      </c>
      <c r="B14" s="66" t="s">
        <v>242</v>
      </c>
      <c r="C14" s="67">
        <v>0</v>
      </c>
      <c r="D14" s="66"/>
      <c r="E14" s="66"/>
    </row>
    <row r="15" spans="1:5" x14ac:dyDescent="0.2">
      <c r="A15" s="65">
        <v>4116</v>
      </c>
      <c r="B15" s="66" t="s">
        <v>243</v>
      </c>
      <c r="C15" s="67">
        <v>0</v>
      </c>
      <c r="D15" s="66"/>
      <c r="E15" s="66"/>
    </row>
    <row r="16" spans="1:5" x14ac:dyDescent="0.2">
      <c r="A16" s="65">
        <v>4117</v>
      </c>
      <c r="B16" s="66" t="s">
        <v>244</v>
      </c>
      <c r="C16" s="67">
        <v>1644305.85</v>
      </c>
      <c r="D16" s="66"/>
      <c r="E16" s="66"/>
    </row>
    <row r="17" spans="1:5" ht="22.5" x14ac:dyDescent="0.2">
      <c r="A17" s="65">
        <v>4118</v>
      </c>
      <c r="B17" s="68" t="s">
        <v>433</v>
      </c>
      <c r="C17" s="67">
        <v>0</v>
      </c>
      <c r="D17" s="66"/>
      <c r="E17" s="66"/>
    </row>
    <row r="18" spans="1:5" x14ac:dyDescent="0.2">
      <c r="A18" s="65">
        <v>4119</v>
      </c>
      <c r="B18" s="66" t="s">
        <v>245</v>
      </c>
      <c r="C18" s="67">
        <v>0</v>
      </c>
      <c r="D18" s="66"/>
      <c r="E18" s="66"/>
    </row>
    <row r="19" spans="1:5" x14ac:dyDescent="0.2">
      <c r="A19" s="62">
        <v>4120</v>
      </c>
      <c r="B19" s="63" t="s">
        <v>246</v>
      </c>
      <c r="C19" s="64">
        <f>SUM(C20:C24)</f>
        <v>0</v>
      </c>
      <c r="D19" s="63"/>
      <c r="E19" s="66"/>
    </row>
    <row r="20" spans="1:5" x14ac:dyDescent="0.2">
      <c r="A20" s="65">
        <v>4121</v>
      </c>
      <c r="B20" s="66" t="s">
        <v>247</v>
      </c>
      <c r="C20" s="67">
        <v>0</v>
      </c>
      <c r="D20" s="66"/>
      <c r="E20" s="66"/>
    </row>
    <row r="21" spans="1:5" x14ac:dyDescent="0.2">
      <c r="A21" s="65">
        <v>4122</v>
      </c>
      <c r="B21" s="66" t="s">
        <v>434</v>
      </c>
      <c r="C21" s="67">
        <v>0</v>
      </c>
      <c r="D21" s="66"/>
      <c r="E21" s="66"/>
    </row>
    <row r="22" spans="1:5" x14ac:dyDescent="0.2">
      <c r="A22" s="65">
        <v>4123</v>
      </c>
      <c r="B22" s="66" t="s">
        <v>248</v>
      </c>
      <c r="C22" s="67">
        <v>0</v>
      </c>
      <c r="D22" s="66"/>
      <c r="E22" s="66"/>
    </row>
    <row r="23" spans="1:5" x14ac:dyDescent="0.2">
      <c r="A23" s="65">
        <v>4124</v>
      </c>
      <c r="B23" s="66" t="s">
        <v>249</v>
      </c>
      <c r="C23" s="67">
        <v>0</v>
      </c>
      <c r="D23" s="66"/>
      <c r="E23" s="66"/>
    </row>
    <row r="24" spans="1:5" x14ac:dyDescent="0.2">
      <c r="A24" s="65">
        <v>4129</v>
      </c>
      <c r="B24" s="66" t="s">
        <v>250</v>
      </c>
      <c r="C24" s="67">
        <v>0</v>
      </c>
      <c r="D24" s="66"/>
      <c r="E24" s="66"/>
    </row>
    <row r="25" spans="1:5" x14ac:dyDescent="0.2">
      <c r="A25" s="62">
        <v>4130</v>
      </c>
      <c r="B25" s="63" t="s">
        <v>251</v>
      </c>
      <c r="C25" s="64">
        <f>SUM(C26:C27)</f>
        <v>0</v>
      </c>
      <c r="D25" s="63"/>
      <c r="E25" s="63"/>
    </row>
    <row r="26" spans="1:5" x14ac:dyDescent="0.2">
      <c r="A26" s="65">
        <v>4131</v>
      </c>
      <c r="B26" s="66" t="s">
        <v>252</v>
      </c>
      <c r="C26" s="67">
        <v>0</v>
      </c>
      <c r="D26" s="66"/>
      <c r="E26" s="66"/>
    </row>
    <row r="27" spans="1:5" ht="22.5" x14ac:dyDescent="0.2">
      <c r="A27" s="65">
        <v>4132</v>
      </c>
      <c r="B27" s="68" t="s">
        <v>435</v>
      </c>
      <c r="C27" s="67">
        <v>0</v>
      </c>
      <c r="D27" s="66"/>
      <c r="E27" s="66"/>
    </row>
    <row r="28" spans="1:5" x14ac:dyDescent="0.2">
      <c r="A28" s="62">
        <v>4140</v>
      </c>
      <c r="B28" s="63" t="s">
        <v>253</v>
      </c>
      <c r="C28" s="64">
        <f>SUM(C29:C33)</f>
        <v>21792093.800000001</v>
      </c>
      <c r="D28" s="63"/>
      <c r="E28" s="63"/>
    </row>
    <row r="29" spans="1:5" x14ac:dyDescent="0.2">
      <c r="A29" s="65">
        <v>4141</v>
      </c>
      <c r="B29" s="66" t="s">
        <v>254</v>
      </c>
      <c r="C29" s="67">
        <v>12004971.210000001</v>
      </c>
      <c r="D29" s="66"/>
      <c r="E29" s="66"/>
    </row>
    <row r="30" spans="1:5" x14ac:dyDescent="0.2">
      <c r="A30" s="65">
        <v>4143</v>
      </c>
      <c r="B30" s="66" t="s">
        <v>255</v>
      </c>
      <c r="C30" s="67">
        <v>9289681.4100000001</v>
      </c>
      <c r="D30" s="66"/>
      <c r="E30" s="66"/>
    </row>
    <row r="31" spans="1:5" x14ac:dyDescent="0.2">
      <c r="A31" s="65">
        <v>4144</v>
      </c>
      <c r="B31" s="66" t="s">
        <v>256</v>
      </c>
      <c r="C31" s="67">
        <v>280584.87</v>
      </c>
      <c r="D31" s="66"/>
      <c r="E31" s="66"/>
    </row>
    <row r="32" spans="1:5" ht="22.5" x14ac:dyDescent="0.2">
      <c r="A32" s="65">
        <v>4145</v>
      </c>
      <c r="B32" s="68" t="s">
        <v>436</v>
      </c>
      <c r="C32" s="67">
        <v>0</v>
      </c>
      <c r="D32" s="66"/>
      <c r="E32" s="66"/>
    </row>
    <row r="33" spans="1:5" x14ac:dyDescent="0.2">
      <c r="A33" s="65">
        <v>4149</v>
      </c>
      <c r="B33" s="66" t="s">
        <v>257</v>
      </c>
      <c r="C33" s="67">
        <v>216856.31</v>
      </c>
      <c r="D33" s="66"/>
      <c r="E33" s="66"/>
    </row>
    <row r="34" spans="1:5" x14ac:dyDescent="0.2">
      <c r="A34" s="62">
        <v>4150</v>
      </c>
      <c r="B34" s="63" t="s">
        <v>437</v>
      </c>
      <c r="C34" s="64">
        <f>SUM(C35:C36)</f>
        <v>3222107.01</v>
      </c>
      <c r="D34" s="63"/>
      <c r="E34" s="63"/>
    </row>
    <row r="35" spans="1:5" x14ac:dyDescent="0.2">
      <c r="A35" s="65">
        <v>4151</v>
      </c>
      <c r="B35" s="66" t="s">
        <v>437</v>
      </c>
      <c r="C35" s="67">
        <v>3222107.01</v>
      </c>
      <c r="D35" s="66"/>
      <c r="E35" s="66"/>
    </row>
    <row r="36" spans="1:5" ht="22.5" x14ac:dyDescent="0.2">
      <c r="A36" s="65">
        <v>4154</v>
      </c>
      <c r="B36" s="68" t="s">
        <v>438</v>
      </c>
      <c r="C36" s="67">
        <v>0</v>
      </c>
      <c r="D36" s="66"/>
      <c r="E36" s="66"/>
    </row>
    <row r="37" spans="1:5" x14ac:dyDescent="0.2">
      <c r="A37" s="62">
        <v>4160</v>
      </c>
      <c r="B37" s="63" t="s">
        <v>439</v>
      </c>
      <c r="C37" s="64">
        <f>SUM(C38:C45)</f>
        <v>2919371.71</v>
      </c>
      <c r="D37" s="63"/>
      <c r="E37" s="63"/>
    </row>
    <row r="38" spans="1:5" x14ac:dyDescent="0.2">
      <c r="A38" s="65">
        <v>4161</v>
      </c>
      <c r="B38" s="66" t="s">
        <v>258</v>
      </c>
      <c r="C38" s="67">
        <v>0</v>
      </c>
      <c r="D38" s="66"/>
      <c r="E38" s="66"/>
    </row>
    <row r="39" spans="1:5" x14ac:dyDescent="0.2">
      <c r="A39" s="65">
        <v>4162</v>
      </c>
      <c r="B39" s="66" t="s">
        <v>259</v>
      </c>
      <c r="C39" s="67">
        <v>0</v>
      </c>
      <c r="D39" s="66"/>
      <c r="E39" s="66"/>
    </row>
    <row r="40" spans="1:5" x14ac:dyDescent="0.2">
      <c r="A40" s="65">
        <v>4163</v>
      </c>
      <c r="B40" s="66" t="s">
        <v>260</v>
      </c>
      <c r="C40" s="67">
        <v>0</v>
      </c>
      <c r="D40" s="66"/>
      <c r="E40" s="66"/>
    </row>
    <row r="41" spans="1:5" x14ac:dyDescent="0.2">
      <c r="A41" s="65">
        <v>4164</v>
      </c>
      <c r="B41" s="66" t="s">
        <v>261</v>
      </c>
      <c r="C41" s="67">
        <v>0</v>
      </c>
      <c r="D41" s="66"/>
      <c r="E41" s="66"/>
    </row>
    <row r="42" spans="1:5" x14ac:dyDescent="0.2">
      <c r="A42" s="65">
        <v>4165</v>
      </c>
      <c r="B42" s="66" t="s">
        <v>262</v>
      </c>
      <c r="C42" s="67">
        <v>0</v>
      </c>
      <c r="D42" s="66"/>
      <c r="E42" s="66"/>
    </row>
    <row r="43" spans="1:5" ht="22.5" x14ac:dyDescent="0.2">
      <c r="A43" s="65">
        <v>4166</v>
      </c>
      <c r="B43" s="68" t="s">
        <v>440</v>
      </c>
      <c r="C43" s="67">
        <v>0</v>
      </c>
      <c r="D43" s="66"/>
      <c r="E43" s="66"/>
    </row>
    <row r="44" spans="1:5" x14ac:dyDescent="0.2">
      <c r="A44" s="65">
        <v>4168</v>
      </c>
      <c r="B44" s="66" t="s">
        <v>263</v>
      </c>
      <c r="C44" s="67">
        <v>2917230.36</v>
      </c>
      <c r="D44" s="66"/>
      <c r="E44" s="66"/>
    </row>
    <row r="45" spans="1:5" x14ac:dyDescent="0.2">
      <c r="A45" s="65">
        <v>4169</v>
      </c>
      <c r="B45" s="66" t="s">
        <v>264</v>
      </c>
      <c r="C45" s="67">
        <v>2141.35</v>
      </c>
      <c r="D45" s="66"/>
      <c r="E45" s="66"/>
    </row>
    <row r="46" spans="1:5" x14ac:dyDescent="0.2">
      <c r="A46" s="62">
        <v>4170</v>
      </c>
      <c r="B46" s="63" t="s">
        <v>654</v>
      </c>
      <c r="C46" s="64">
        <f>SUM(C47:C54)</f>
        <v>0</v>
      </c>
      <c r="D46" s="63"/>
      <c r="E46" s="63"/>
    </row>
    <row r="47" spans="1:5" x14ac:dyDescent="0.2">
      <c r="A47" s="65">
        <v>4171</v>
      </c>
      <c r="B47" s="66" t="s">
        <v>441</v>
      </c>
      <c r="C47" s="67">
        <v>0</v>
      </c>
      <c r="D47" s="66"/>
      <c r="E47" s="66"/>
    </row>
    <row r="48" spans="1:5" x14ac:dyDescent="0.2">
      <c r="A48" s="65">
        <v>4172</v>
      </c>
      <c r="B48" s="66" t="s">
        <v>442</v>
      </c>
      <c r="C48" s="67">
        <v>0</v>
      </c>
      <c r="D48" s="66"/>
      <c r="E48" s="66"/>
    </row>
    <row r="49" spans="1:5" ht="22.5" x14ac:dyDescent="0.2">
      <c r="A49" s="65">
        <v>4173</v>
      </c>
      <c r="B49" s="68" t="s">
        <v>443</v>
      </c>
      <c r="C49" s="67">
        <v>0</v>
      </c>
      <c r="D49" s="66"/>
      <c r="E49" s="66"/>
    </row>
    <row r="50" spans="1:5" ht="22.5" x14ac:dyDescent="0.2">
      <c r="A50" s="65">
        <v>4174</v>
      </c>
      <c r="B50" s="68" t="s">
        <v>444</v>
      </c>
      <c r="C50" s="67">
        <v>0</v>
      </c>
      <c r="D50" s="66"/>
      <c r="E50" s="66"/>
    </row>
    <row r="51" spans="1:5" ht="22.5" x14ac:dyDescent="0.2">
      <c r="A51" s="65">
        <v>4175</v>
      </c>
      <c r="B51" s="68" t="s">
        <v>445</v>
      </c>
      <c r="C51" s="67">
        <v>0</v>
      </c>
      <c r="D51" s="66"/>
      <c r="E51" s="66"/>
    </row>
    <row r="52" spans="1:5" ht="22.5" x14ac:dyDescent="0.2">
      <c r="A52" s="65">
        <v>4176</v>
      </c>
      <c r="B52" s="68" t="s">
        <v>446</v>
      </c>
      <c r="C52" s="67">
        <v>0</v>
      </c>
      <c r="D52" s="66"/>
      <c r="E52" s="66"/>
    </row>
    <row r="53" spans="1:5" ht="22.5" x14ac:dyDescent="0.2">
      <c r="A53" s="65">
        <v>4177</v>
      </c>
      <c r="B53" s="68" t="s">
        <v>447</v>
      </c>
      <c r="C53" s="67">
        <v>0</v>
      </c>
      <c r="D53" s="66"/>
      <c r="E53" s="66"/>
    </row>
    <row r="54" spans="1:5" ht="22.5" x14ac:dyDescent="0.2">
      <c r="A54" s="65">
        <v>4178</v>
      </c>
      <c r="B54" s="68" t="s">
        <v>448</v>
      </c>
      <c r="C54" s="67">
        <v>0</v>
      </c>
      <c r="D54" s="66"/>
      <c r="E54" s="66"/>
    </row>
    <row r="55" spans="1:5" x14ac:dyDescent="0.2">
      <c r="A55" s="38"/>
      <c r="B55" s="41"/>
      <c r="C55" s="40"/>
      <c r="D55" s="39"/>
      <c r="E55" s="39"/>
    </row>
    <row r="56" spans="1:5" x14ac:dyDescent="0.2">
      <c r="A56" s="37" t="s">
        <v>509</v>
      </c>
      <c r="B56" s="37"/>
      <c r="C56" s="37"/>
      <c r="D56" s="37"/>
      <c r="E56" s="37"/>
    </row>
    <row r="57" spans="1:5" x14ac:dyDescent="0.2">
      <c r="A57" s="43" t="s">
        <v>96</v>
      </c>
      <c r="B57" s="43" t="s">
        <v>93</v>
      </c>
      <c r="C57" s="43" t="s">
        <v>94</v>
      </c>
      <c r="D57" s="43" t="s">
        <v>235</v>
      </c>
      <c r="E57" s="43"/>
    </row>
    <row r="58" spans="1:5" ht="33.75" x14ac:dyDescent="0.2">
      <c r="A58" s="62">
        <v>4200</v>
      </c>
      <c r="B58" s="69" t="s">
        <v>449</v>
      </c>
      <c r="C58" s="64">
        <f>C59+C65</f>
        <v>115399559.19</v>
      </c>
      <c r="D58" s="63"/>
      <c r="E58" s="63"/>
    </row>
    <row r="59" spans="1:5" ht="22.5" x14ac:dyDescent="0.2">
      <c r="A59" s="62">
        <v>4210</v>
      </c>
      <c r="B59" s="69" t="s">
        <v>450</v>
      </c>
      <c r="C59" s="64">
        <f>SUM(C60:C64)</f>
        <v>115399559.19</v>
      </c>
      <c r="D59" s="63"/>
      <c r="E59" s="63"/>
    </row>
    <row r="60" spans="1:5" x14ac:dyDescent="0.2">
      <c r="A60" s="65">
        <v>4211</v>
      </c>
      <c r="B60" s="68" t="s">
        <v>265</v>
      </c>
      <c r="C60" s="67">
        <v>70918744.189999998</v>
      </c>
      <c r="D60" s="66"/>
      <c r="E60" s="66"/>
    </row>
    <row r="61" spans="1:5" x14ac:dyDescent="0.2">
      <c r="A61" s="65">
        <v>4212</v>
      </c>
      <c r="B61" s="68" t="s">
        <v>266</v>
      </c>
      <c r="C61" s="67">
        <v>44251815</v>
      </c>
      <c r="D61" s="66"/>
      <c r="E61" s="66"/>
    </row>
    <row r="62" spans="1:5" x14ac:dyDescent="0.2">
      <c r="A62" s="65">
        <v>4213</v>
      </c>
      <c r="B62" s="68" t="s">
        <v>267</v>
      </c>
      <c r="C62" s="67">
        <v>229000</v>
      </c>
      <c r="D62" s="66"/>
      <c r="E62" s="66"/>
    </row>
    <row r="63" spans="1:5" x14ac:dyDescent="0.2">
      <c r="A63" s="65">
        <v>4214</v>
      </c>
      <c r="B63" s="68" t="s">
        <v>451</v>
      </c>
      <c r="C63" s="67">
        <v>0</v>
      </c>
      <c r="D63" s="66"/>
      <c r="E63" s="66"/>
    </row>
    <row r="64" spans="1:5" x14ac:dyDescent="0.2">
      <c r="A64" s="65">
        <v>4215</v>
      </c>
      <c r="B64" s="68" t="s">
        <v>452</v>
      </c>
      <c r="C64" s="67">
        <v>0</v>
      </c>
      <c r="D64" s="66"/>
      <c r="E64" s="66"/>
    </row>
    <row r="65" spans="1:5" x14ac:dyDescent="0.2">
      <c r="A65" s="62">
        <v>4220</v>
      </c>
      <c r="B65" s="69" t="s">
        <v>268</v>
      </c>
      <c r="C65" s="64">
        <v>0</v>
      </c>
      <c r="D65" s="63"/>
      <c r="E65" s="63"/>
    </row>
    <row r="66" spans="1:5" x14ac:dyDescent="0.2">
      <c r="A66" s="65">
        <v>4221</v>
      </c>
      <c r="B66" s="68" t="s">
        <v>269</v>
      </c>
      <c r="C66" s="67">
        <v>0</v>
      </c>
      <c r="D66" s="66"/>
      <c r="E66" s="66"/>
    </row>
    <row r="67" spans="1:5" x14ac:dyDescent="0.2">
      <c r="A67" s="65">
        <v>4223</v>
      </c>
      <c r="B67" s="68" t="s">
        <v>270</v>
      </c>
      <c r="C67" s="67">
        <v>0</v>
      </c>
      <c r="D67" s="66"/>
      <c r="E67" s="66"/>
    </row>
    <row r="68" spans="1:5" x14ac:dyDescent="0.2">
      <c r="A68" s="65">
        <v>4225</v>
      </c>
      <c r="B68" s="68" t="s">
        <v>272</v>
      </c>
      <c r="C68" s="67">
        <v>0</v>
      </c>
      <c r="D68" s="66"/>
      <c r="E68" s="66"/>
    </row>
    <row r="69" spans="1:5" x14ac:dyDescent="0.2">
      <c r="A69" s="65">
        <v>4227</v>
      </c>
      <c r="B69" s="68" t="s">
        <v>453</v>
      </c>
      <c r="C69" s="67">
        <v>0</v>
      </c>
      <c r="D69" s="66"/>
      <c r="E69" s="66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7" t="s">
        <v>655</v>
      </c>
      <c r="B79" s="37"/>
      <c r="C79" s="37"/>
      <c r="D79" s="37"/>
      <c r="E79" s="37"/>
    </row>
    <row r="80" spans="1:5" x14ac:dyDescent="0.2">
      <c r="A80" s="43" t="s">
        <v>96</v>
      </c>
      <c r="B80" s="43" t="s">
        <v>93</v>
      </c>
      <c r="C80" s="43" t="s">
        <v>94</v>
      </c>
      <c r="D80" s="43" t="s">
        <v>97</v>
      </c>
      <c r="E80" s="43" t="s">
        <v>137</v>
      </c>
    </row>
    <row r="81" spans="1:5" x14ac:dyDescent="0.2">
      <c r="A81" s="70">
        <v>4300</v>
      </c>
      <c r="B81" s="66" t="s">
        <v>273</v>
      </c>
      <c r="C81" s="67">
        <v>0</v>
      </c>
      <c r="D81" s="66"/>
      <c r="E81" s="66"/>
    </row>
    <row r="82" spans="1:5" x14ac:dyDescent="0.2">
      <c r="A82" s="70">
        <v>4310</v>
      </c>
      <c r="B82" s="66" t="s">
        <v>274</v>
      </c>
      <c r="C82" s="67">
        <v>0</v>
      </c>
      <c r="D82" s="66"/>
      <c r="E82" s="66"/>
    </row>
    <row r="83" spans="1:5" x14ac:dyDescent="0.2">
      <c r="A83" s="70">
        <v>4311</v>
      </c>
      <c r="B83" s="66" t="s">
        <v>454</v>
      </c>
      <c r="C83" s="67">
        <v>0</v>
      </c>
      <c r="D83" s="66"/>
      <c r="E83" s="66"/>
    </row>
    <row r="84" spans="1:5" x14ac:dyDescent="0.2">
      <c r="A84" s="70">
        <v>4319</v>
      </c>
      <c r="B84" s="66" t="s">
        <v>275</v>
      </c>
      <c r="C84" s="67">
        <v>0</v>
      </c>
      <c r="D84" s="66"/>
      <c r="E84" s="66"/>
    </row>
    <row r="85" spans="1:5" x14ac:dyDescent="0.2">
      <c r="A85" s="70">
        <v>4320</v>
      </c>
      <c r="B85" s="66" t="s">
        <v>276</v>
      </c>
      <c r="C85" s="67">
        <v>0</v>
      </c>
      <c r="D85" s="66"/>
      <c r="E85" s="66"/>
    </row>
    <row r="86" spans="1:5" x14ac:dyDescent="0.2">
      <c r="A86" s="70">
        <v>4321</v>
      </c>
      <c r="B86" s="66" t="s">
        <v>277</v>
      </c>
      <c r="C86" s="67">
        <v>0</v>
      </c>
      <c r="D86" s="66"/>
      <c r="E86" s="66"/>
    </row>
    <row r="87" spans="1:5" x14ac:dyDescent="0.2">
      <c r="A87" s="70">
        <v>4322</v>
      </c>
      <c r="B87" s="66" t="s">
        <v>278</v>
      </c>
      <c r="C87" s="67">
        <v>0</v>
      </c>
      <c r="D87" s="66"/>
      <c r="E87" s="66"/>
    </row>
    <row r="88" spans="1:5" x14ac:dyDescent="0.2">
      <c r="A88" s="70">
        <v>4323</v>
      </c>
      <c r="B88" s="66" t="s">
        <v>279</v>
      </c>
      <c r="C88" s="67">
        <v>0</v>
      </c>
      <c r="D88" s="66"/>
      <c r="E88" s="66"/>
    </row>
    <row r="89" spans="1:5" x14ac:dyDescent="0.2">
      <c r="A89" s="70">
        <v>4324</v>
      </c>
      <c r="B89" s="66" t="s">
        <v>280</v>
      </c>
      <c r="C89" s="67">
        <v>0</v>
      </c>
      <c r="D89" s="66"/>
      <c r="E89" s="66"/>
    </row>
    <row r="90" spans="1:5" x14ac:dyDescent="0.2">
      <c r="A90" s="70">
        <v>4325</v>
      </c>
      <c r="B90" s="66" t="s">
        <v>281</v>
      </c>
      <c r="C90" s="67">
        <v>0</v>
      </c>
      <c r="D90" s="66"/>
      <c r="E90" s="66"/>
    </row>
    <row r="91" spans="1:5" x14ac:dyDescent="0.2">
      <c r="A91" s="70">
        <v>4330</v>
      </c>
      <c r="B91" s="66" t="s">
        <v>282</v>
      </c>
      <c r="C91" s="67">
        <v>0</v>
      </c>
      <c r="D91" s="66"/>
      <c r="E91" s="66"/>
    </row>
    <row r="92" spans="1:5" x14ac:dyDescent="0.2">
      <c r="A92" s="70">
        <v>4331</v>
      </c>
      <c r="B92" s="66" t="s">
        <v>282</v>
      </c>
      <c r="C92" s="67">
        <v>0</v>
      </c>
      <c r="D92" s="66"/>
      <c r="E92" s="66"/>
    </row>
    <row r="93" spans="1:5" x14ac:dyDescent="0.2">
      <c r="A93" s="70">
        <v>4340</v>
      </c>
      <c r="B93" s="66" t="s">
        <v>283</v>
      </c>
      <c r="C93" s="67">
        <v>0</v>
      </c>
      <c r="D93" s="66"/>
      <c r="E93" s="66"/>
    </row>
    <row r="94" spans="1:5" x14ac:dyDescent="0.2">
      <c r="A94" s="70">
        <v>4341</v>
      </c>
      <c r="B94" s="66" t="s">
        <v>283</v>
      </c>
      <c r="C94" s="67">
        <v>0</v>
      </c>
      <c r="D94" s="66"/>
      <c r="E94" s="66"/>
    </row>
    <row r="95" spans="1:5" x14ac:dyDescent="0.2">
      <c r="A95" s="70">
        <v>4390</v>
      </c>
      <c r="B95" s="66" t="s">
        <v>284</v>
      </c>
      <c r="C95" s="67">
        <v>0</v>
      </c>
      <c r="D95" s="66"/>
      <c r="E95" s="66"/>
    </row>
    <row r="96" spans="1:5" x14ac:dyDescent="0.2">
      <c r="A96" s="70">
        <v>4392</v>
      </c>
      <c r="B96" s="66" t="s">
        <v>285</v>
      </c>
      <c r="C96" s="67">
        <v>0</v>
      </c>
      <c r="D96" s="66"/>
      <c r="E96" s="66"/>
    </row>
    <row r="97" spans="1:5" x14ac:dyDescent="0.2">
      <c r="A97" s="70">
        <v>4393</v>
      </c>
      <c r="B97" s="66" t="s">
        <v>455</v>
      </c>
      <c r="C97" s="67">
        <v>0</v>
      </c>
      <c r="D97" s="66"/>
      <c r="E97" s="66"/>
    </row>
    <row r="98" spans="1:5" x14ac:dyDescent="0.2">
      <c r="A98" s="70">
        <v>4394</v>
      </c>
      <c r="B98" s="66" t="s">
        <v>286</v>
      </c>
      <c r="C98" s="67">
        <v>0</v>
      </c>
      <c r="D98" s="66"/>
      <c r="E98" s="66"/>
    </row>
    <row r="99" spans="1:5" x14ac:dyDescent="0.2">
      <c r="A99" s="70">
        <v>4395</v>
      </c>
      <c r="B99" s="66" t="s">
        <v>287</v>
      </c>
      <c r="C99" s="67">
        <v>0</v>
      </c>
      <c r="D99" s="66"/>
      <c r="E99" s="66"/>
    </row>
    <row r="100" spans="1:5" x14ac:dyDescent="0.2">
      <c r="A100" s="70">
        <v>4396</v>
      </c>
      <c r="B100" s="66" t="s">
        <v>288</v>
      </c>
      <c r="C100" s="67">
        <v>0</v>
      </c>
      <c r="D100" s="66"/>
      <c r="E100" s="66"/>
    </row>
    <row r="101" spans="1:5" x14ac:dyDescent="0.2">
      <c r="A101" s="70">
        <v>4397</v>
      </c>
      <c r="B101" s="66" t="s">
        <v>456</v>
      </c>
      <c r="C101" s="67">
        <v>0</v>
      </c>
      <c r="D101" s="66"/>
      <c r="E101" s="66"/>
    </row>
    <row r="102" spans="1:5" x14ac:dyDescent="0.2">
      <c r="A102" s="70">
        <v>4399</v>
      </c>
      <c r="B102" s="66" t="s">
        <v>284</v>
      </c>
      <c r="C102" s="67">
        <v>0</v>
      </c>
      <c r="D102" s="66"/>
      <c r="E102" s="66"/>
    </row>
    <row r="103" spans="1:5" x14ac:dyDescent="0.2">
      <c r="A103" s="39"/>
      <c r="B103" s="39"/>
      <c r="C103" s="39"/>
      <c r="D103" s="39"/>
      <c r="E103" s="39"/>
    </row>
    <row r="104" spans="1:5" x14ac:dyDescent="0.2">
      <c r="A104" s="37" t="s">
        <v>511</v>
      </c>
      <c r="B104" s="37"/>
      <c r="C104" s="37"/>
      <c r="D104" s="37"/>
      <c r="E104" s="37"/>
    </row>
    <row r="105" spans="1:5" x14ac:dyDescent="0.2">
      <c r="A105" s="43" t="s">
        <v>96</v>
      </c>
      <c r="B105" s="43" t="s">
        <v>93</v>
      </c>
      <c r="C105" s="52" t="s">
        <v>94</v>
      </c>
      <c r="D105" s="52" t="s">
        <v>289</v>
      </c>
      <c r="E105" s="43" t="s">
        <v>137</v>
      </c>
    </row>
    <row r="106" spans="1:5" x14ac:dyDescent="0.2">
      <c r="A106" s="71">
        <v>5000</v>
      </c>
      <c r="B106" s="63" t="s">
        <v>290</v>
      </c>
      <c r="C106" s="64">
        <f>C107+C135+C178+C188+C203+C236</f>
        <v>105325393.29999998</v>
      </c>
      <c r="D106" s="72">
        <f>C106/$C$106</f>
        <v>1</v>
      </c>
      <c r="E106" s="63"/>
    </row>
    <row r="107" spans="1:5" x14ac:dyDescent="0.2">
      <c r="A107" s="71">
        <v>5100</v>
      </c>
      <c r="B107" s="63" t="s">
        <v>291</v>
      </c>
      <c r="C107" s="64">
        <f>C108+C115+C125</f>
        <v>96125475.019999981</v>
      </c>
      <c r="D107" s="72">
        <f t="shared" ref="D107:D180" si="0">C107/$C$106</f>
        <v>0.91265241940473241</v>
      </c>
      <c r="E107" s="63"/>
    </row>
    <row r="108" spans="1:5" x14ac:dyDescent="0.2">
      <c r="A108" s="71">
        <v>5110</v>
      </c>
      <c r="B108" s="63" t="s">
        <v>292</v>
      </c>
      <c r="C108" s="64">
        <f>SUM(C109:C114)</f>
        <v>74016678.25999999</v>
      </c>
      <c r="D108" s="72">
        <f t="shared" si="0"/>
        <v>0.7027429562895352</v>
      </c>
      <c r="E108" s="63"/>
    </row>
    <row r="109" spans="1:5" x14ac:dyDescent="0.2">
      <c r="A109" s="70">
        <v>5111</v>
      </c>
      <c r="B109" s="66" t="s">
        <v>293</v>
      </c>
      <c r="C109" s="67">
        <v>23577428.48</v>
      </c>
      <c r="D109" s="73">
        <f t="shared" si="0"/>
        <v>0.22385322039903557</v>
      </c>
      <c r="E109" s="66"/>
    </row>
    <row r="110" spans="1:5" x14ac:dyDescent="0.2">
      <c r="A110" s="70">
        <v>5112</v>
      </c>
      <c r="B110" s="66" t="s">
        <v>294</v>
      </c>
      <c r="C110" s="67">
        <v>9691721.3800000008</v>
      </c>
      <c r="D110" s="73">
        <f t="shared" si="0"/>
        <v>9.2016949344731314E-2</v>
      </c>
      <c r="E110" s="66"/>
    </row>
    <row r="111" spans="1:5" x14ac:dyDescent="0.2">
      <c r="A111" s="70">
        <v>5113</v>
      </c>
      <c r="B111" s="66" t="s">
        <v>295</v>
      </c>
      <c r="C111" s="67">
        <v>3026069.55</v>
      </c>
      <c r="D111" s="73">
        <f t="shared" si="0"/>
        <v>2.8730674106108467E-2</v>
      </c>
      <c r="E111" s="66"/>
    </row>
    <row r="112" spans="1:5" x14ac:dyDescent="0.2">
      <c r="A112" s="70">
        <v>5114</v>
      </c>
      <c r="B112" s="66" t="s">
        <v>296</v>
      </c>
      <c r="C112" s="67">
        <v>12857441.66</v>
      </c>
      <c r="D112" s="73">
        <f t="shared" si="0"/>
        <v>0.12207352146673638</v>
      </c>
      <c r="E112" s="66"/>
    </row>
    <row r="113" spans="1:5" x14ac:dyDescent="0.2">
      <c r="A113" s="70">
        <v>5115</v>
      </c>
      <c r="B113" s="66" t="s">
        <v>297</v>
      </c>
      <c r="C113" s="67">
        <v>24864017.190000001</v>
      </c>
      <c r="D113" s="73">
        <f t="shared" si="0"/>
        <v>0.23606859097292357</v>
      </c>
      <c r="E113" s="66"/>
    </row>
    <row r="114" spans="1:5" x14ac:dyDescent="0.2">
      <c r="A114" s="70">
        <v>5116</v>
      </c>
      <c r="B114" s="66" t="s">
        <v>298</v>
      </c>
      <c r="C114" s="67">
        <v>0</v>
      </c>
      <c r="D114" s="73">
        <f t="shared" si="0"/>
        <v>0</v>
      </c>
      <c r="E114" s="66"/>
    </row>
    <row r="115" spans="1:5" x14ac:dyDescent="0.2">
      <c r="A115" s="71">
        <v>5120</v>
      </c>
      <c r="B115" s="63" t="s">
        <v>299</v>
      </c>
      <c r="C115" s="64">
        <f>SUM(C116:C124)</f>
        <v>5619193.4100000011</v>
      </c>
      <c r="D115" s="72">
        <f t="shared" si="0"/>
        <v>5.3350794466010334E-2</v>
      </c>
      <c r="E115" s="63"/>
    </row>
    <row r="116" spans="1:5" x14ac:dyDescent="0.2">
      <c r="A116" s="70">
        <v>5121</v>
      </c>
      <c r="B116" s="66" t="s">
        <v>300</v>
      </c>
      <c r="C116" s="67">
        <v>90115.68</v>
      </c>
      <c r="D116" s="73">
        <f t="shared" si="0"/>
        <v>8.5559310225713644E-4</v>
      </c>
      <c r="E116" s="66"/>
    </row>
    <row r="117" spans="1:5" x14ac:dyDescent="0.2">
      <c r="A117" s="70">
        <v>5122</v>
      </c>
      <c r="B117" s="66" t="s">
        <v>301</v>
      </c>
      <c r="C117" s="67">
        <v>154727.29</v>
      </c>
      <c r="D117" s="73">
        <f t="shared" si="0"/>
        <v>1.4690407047357309E-3</v>
      </c>
      <c r="E117" s="66"/>
    </row>
    <row r="118" spans="1:5" x14ac:dyDescent="0.2">
      <c r="A118" s="70">
        <v>5123</v>
      </c>
      <c r="B118" s="66" t="s">
        <v>302</v>
      </c>
      <c r="C118" s="67">
        <v>0</v>
      </c>
      <c r="D118" s="73">
        <f t="shared" si="0"/>
        <v>0</v>
      </c>
      <c r="E118" s="66"/>
    </row>
    <row r="119" spans="1:5" x14ac:dyDescent="0.2">
      <c r="A119" s="70">
        <v>5124</v>
      </c>
      <c r="B119" s="66" t="s">
        <v>303</v>
      </c>
      <c r="C119" s="67">
        <v>251348.1</v>
      </c>
      <c r="D119" s="73">
        <f t="shared" si="0"/>
        <v>2.3863960259239785E-3</v>
      </c>
      <c r="E119" s="66"/>
    </row>
    <row r="120" spans="1:5" x14ac:dyDescent="0.2">
      <c r="A120" s="70">
        <v>5125</v>
      </c>
      <c r="B120" s="66" t="s">
        <v>304</v>
      </c>
      <c r="C120" s="67">
        <v>108976.91</v>
      </c>
      <c r="D120" s="73">
        <f t="shared" si="0"/>
        <v>1.0346689111295254E-3</v>
      </c>
      <c r="E120" s="66"/>
    </row>
    <row r="121" spans="1:5" x14ac:dyDescent="0.2">
      <c r="A121" s="70">
        <v>5126</v>
      </c>
      <c r="B121" s="66" t="s">
        <v>305</v>
      </c>
      <c r="C121" s="67">
        <v>4918962.7300000004</v>
      </c>
      <c r="D121" s="73">
        <f t="shared" si="0"/>
        <v>4.6702533699439802E-2</v>
      </c>
      <c r="E121" s="66"/>
    </row>
    <row r="122" spans="1:5" x14ac:dyDescent="0.2">
      <c r="A122" s="70">
        <v>5127</v>
      </c>
      <c r="B122" s="66" t="s">
        <v>306</v>
      </c>
      <c r="C122" s="67">
        <v>56748.07</v>
      </c>
      <c r="D122" s="73">
        <f t="shared" si="0"/>
        <v>5.3878811388212509E-4</v>
      </c>
      <c r="E122" s="66"/>
    </row>
    <row r="123" spans="1:5" x14ac:dyDescent="0.2">
      <c r="A123" s="70">
        <v>5128</v>
      </c>
      <c r="B123" s="66" t="s">
        <v>307</v>
      </c>
      <c r="C123" s="67">
        <v>0</v>
      </c>
      <c r="D123" s="73">
        <f t="shared" si="0"/>
        <v>0</v>
      </c>
      <c r="E123" s="66"/>
    </row>
    <row r="124" spans="1:5" x14ac:dyDescent="0.2">
      <c r="A124" s="70">
        <v>5129</v>
      </c>
      <c r="B124" s="66" t="s">
        <v>308</v>
      </c>
      <c r="C124" s="67">
        <v>38314.629999999997</v>
      </c>
      <c r="D124" s="73">
        <f t="shared" si="0"/>
        <v>3.6377390864202931E-4</v>
      </c>
      <c r="E124" s="66"/>
    </row>
    <row r="125" spans="1:5" x14ac:dyDescent="0.2">
      <c r="A125" s="71">
        <v>5130</v>
      </c>
      <c r="B125" s="63" t="s">
        <v>309</v>
      </c>
      <c r="C125" s="64">
        <f>SUM(C126:C134)</f>
        <v>16489603.350000001</v>
      </c>
      <c r="D125" s="72">
        <f t="shared" si="0"/>
        <v>0.15655866864918705</v>
      </c>
      <c r="E125" s="63"/>
    </row>
    <row r="126" spans="1:5" x14ac:dyDescent="0.2">
      <c r="A126" s="70">
        <v>5131</v>
      </c>
      <c r="B126" s="66" t="s">
        <v>310</v>
      </c>
      <c r="C126" s="67">
        <v>6856702.5300000003</v>
      </c>
      <c r="D126" s="73">
        <f t="shared" si="0"/>
        <v>6.5100184439567638E-2</v>
      </c>
      <c r="E126" s="66"/>
    </row>
    <row r="127" spans="1:5" x14ac:dyDescent="0.2">
      <c r="A127" s="70">
        <v>5132</v>
      </c>
      <c r="B127" s="66" t="s">
        <v>311</v>
      </c>
      <c r="C127" s="67">
        <v>820370.69</v>
      </c>
      <c r="D127" s="73">
        <f t="shared" si="0"/>
        <v>7.7889164644590987E-3</v>
      </c>
      <c r="E127" s="66"/>
    </row>
    <row r="128" spans="1:5" x14ac:dyDescent="0.2">
      <c r="A128" s="70">
        <v>5133</v>
      </c>
      <c r="B128" s="66" t="s">
        <v>312</v>
      </c>
      <c r="C128" s="67">
        <v>733042.25</v>
      </c>
      <c r="D128" s="73">
        <f t="shared" si="0"/>
        <v>6.9597864962351874E-3</v>
      </c>
      <c r="E128" s="66"/>
    </row>
    <row r="129" spans="1:5" x14ac:dyDescent="0.2">
      <c r="A129" s="70">
        <v>5134</v>
      </c>
      <c r="B129" s="66" t="s">
        <v>313</v>
      </c>
      <c r="C129" s="67">
        <v>4029639.21</v>
      </c>
      <c r="D129" s="73">
        <f t="shared" si="0"/>
        <v>3.8258952411621333E-2</v>
      </c>
      <c r="E129" s="66"/>
    </row>
    <row r="130" spans="1:5" x14ac:dyDescent="0.2">
      <c r="A130" s="70">
        <v>5135</v>
      </c>
      <c r="B130" s="66" t="s">
        <v>314</v>
      </c>
      <c r="C130" s="67">
        <v>1766999.67</v>
      </c>
      <c r="D130" s="73">
        <f t="shared" si="0"/>
        <v>1.6776577942291912E-2</v>
      </c>
      <c r="E130" s="66"/>
    </row>
    <row r="131" spans="1:5" x14ac:dyDescent="0.2">
      <c r="A131" s="70">
        <v>5136</v>
      </c>
      <c r="B131" s="66" t="s">
        <v>315</v>
      </c>
      <c r="C131" s="67">
        <v>857638.49</v>
      </c>
      <c r="D131" s="73">
        <f t="shared" si="0"/>
        <v>8.1427513644043541E-3</v>
      </c>
      <c r="E131" s="66"/>
    </row>
    <row r="132" spans="1:5" x14ac:dyDescent="0.2">
      <c r="A132" s="70">
        <v>5137</v>
      </c>
      <c r="B132" s="66" t="s">
        <v>316</v>
      </c>
      <c r="C132" s="67">
        <v>70994.8</v>
      </c>
      <c r="D132" s="73">
        <f t="shared" si="0"/>
        <v>6.7405207591092866E-4</v>
      </c>
      <c r="E132" s="66"/>
    </row>
    <row r="133" spans="1:5" x14ac:dyDescent="0.2">
      <c r="A133" s="70">
        <v>5138</v>
      </c>
      <c r="B133" s="66" t="s">
        <v>317</v>
      </c>
      <c r="C133" s="67">
        <v>448175.99</v>
      </c>
      <c r="D133" s="73">
        <f t="shared" si="0"/>
        <v>4.2551561020375515E-3</v>
      </c>
      <c r="E133" s="66"/>
    </row>
    <row r="134" spans="1:5" x14ac:dyDescent="0.2">
      <c r="A134" s="70">
        <v>5139</v>
      </c>
      <c r="B134" s="66" t="s">
        <v>318</v>
      </c>
      <c r="C134" s="67">
        <v>906039.72</v>
      </c>
      <c r="D134" s="73">
        <f t="shared" si="0"/>
        <v>8.6022913526590181E-3</v>
      </c>
      <c r="E134" s="66"/>
    </row>
    <row r="135" spans="1:5" x14ac:dyDescent="0.2">
      <c r="A135" s="71">
        <v>5200</v>
      </c>
      <c r="B135" s="63" t="s">
        <v>319</v>
      </c>
      <c r="C135" s="64">
        <f>C136+C139+C142+C145+C150+C154+C167+C169+C175</f>
        <v>8713560.9399999995</v>
      </c>
      <c r="D135" s="72">
        <f t="shared" si="0"/>
        <v>8.2729915996430467E-2</v>
      </c>
      <c r="E135" s="63"/>
    </row>
    <row r="136" spans="1:5" x14ac:dyDescent="0.2">
      <c r="A136" s="71">
        <v>5210</v>
      </c>
      <c r="B136" s="63" t="s">
        <v>320</v>
      </c>
      <c r="C136" s="64">
        <f>SUM(C137:C138)</f>
        <v>7288429.6799999997</v>
      </c>
      <c r="D136" s="72">
        <f t="shared" si="0"/>
        <v>6.9199168895958924E-2</v>
      </c>
      <c r="E136" s="63"/>
    </row>
    <row r="137" spans="1:5" x14ac:dyDescent="0.2">
      <c r="A137" s="70">
        <v>5211</v>
      </c>
      <c r="B137" s="66" t="s">
        <v>321</v>
      </c>
      <c r="C137" s="67">
        <v>0</v>
      </c>
      <c r="D137" s="73">
        <f t="shared" si="0"/>
        <v>0</v>
      </c>
      <c r="E137" s="66"/>
    </row>
    <row r="138" spans="1:5" x14ac:dyDescent="0.2">
      <c r="A138" s="70">
        <v>5212</v>
      </c>
      <c r="B138" s="66" t="s">
        <v>322</v>
      </c>
      <c r="C138" s="67">
        <v>7288429.6799999997</v>
      </c>
      <c r="D138" s="73">
        <f t="shared" si="0"/>
        <v>6.9199168895958924E-2</v>
      </c>
      <c r="E138" s="66"/>
    </row>
    <row r="139" spans="1:5" x14ac:dyDescent="0.2">
      <c r="A139" s="71">
        <v>5220</v>
      </c>
      <c r="B139" s="63" t="s">
        <v>323</v>
      </c>
      <c r="C139" s="64">
        <f>SUM(C140:C141)</f>
        <v>0</v>
      </c>
      <c r="D139" s="72">
        <f t="shared" si="0"/>
        <v>0</v>
      </c>
      <c r="E139" s="63"/>
    </row>
    <row r="140" spans="1:5" x14ac:dyDescent="0.2">
      <c r="A140" s="70">
        <v>5221</v>
      </c>
      <c r="B140" s="66" t="s">
        <v>324</v>
      </c>
      <c r="C140" s="67">
        <v>0</v>
      </c>
      <c r="D140" s="73">
        <f t="shared" si="0"/>
        <v>0</v>
      </c>
      <c r="E140" s="66"/>
    </row>
    <row r="141" spans="1:5" x14ac:dyDescent="0.2">
      <c r="A141" s="70">
        <v>5222</v>
      </c>
      <c r="B141" s="66" t="s">
        <v>325</v>
      </c>
      <c r="C141" s="67">
        <v>0</v>
      </c>
      <c r="D141" s="73">
        <f t="shared" si="0"/>
        <v>0</v>
      </c>
      <c r="E141" s="66"/>
    </row>
    <row r="142" spans="1:5" x14ac:dyDescent="0.2">
      <c r="A142" s="71">
        <v>5230</v>
      </c>
      <c r="B142" s="63" t="s">
        <v>270</v>
      </c>
      <c r="C142" s="64">
        <f>SUM(C143:C144)</f>
        <v>104400</v>
      </c>
      <c r="D142" s="72">
        <f t="shared" si="0"/>
        <v>9.9121395827723936E-4</v>
      </c>
      <c r="E142" s="63"/>
    </row>
    <row r="143" spans="1:5" x14ac:dyDescent="0.2">
      <c r="A143" s="70">
        <v>5231</v>
      </c>
      <c r="B143" s="66" t="s">
        <v>326</v>
      </c>
      <c r="C143" s="67">
        <v>104400</v>
      </c>
      <c r="D143" s="73">
        <f t="shared" si="0"/>
        <v>9.9121395827723936E-4</v>
      </c>
      <c r="E143" s="66"/>
    </row>
    <row r="144" spans="1:5" x14ac:dyDescent="0.2">
      <c r="A144" s="70">
        <v>5232</v>
      </c>
      <c r="B144" s="66" t="s">
        <v>327</v>
      </c>
      <c r="C144" s="67">
        <v>0</v>
      </c>
      <c r="D144" s="73">
        <f t="shared" si="0"/>
        <v>0</v>
      </c>
      <c r="E144" s="66"/>
    </row>
    <row r="145" spans="1:5" x14ac:dyDescent="0.2">
      <c r="A145" s="71">
        <v>5240</v>
      </c>
      <c r="B145" s="63" t="s">
        <v>271</v>
      </c>
      <c r="C145" s="64">
        <f>SUM(C146:C149)</f>
        <v>1320731.26</v>
      </c>
      <c r="D145" s="72">
        <f t="shared" si="0"/>
        <v>1.2539533142194307E-2</v>
      </c>
      <c r="E145" s="63"/>
    </row>
    <row r="146" spans="1:5" x14ac:dyDescent="0.2">
      <c r="A146" s="70">
        <v>5241</v>
      </c>
      <c r="B146" s="66" t="s">
        <v>328</v>
      </c>
      <c r="C146" s="67">
        <v>920731.26</v>
      </c>
      <c r="D146" s="73">
        <f t="shared" si="0"/>
        <v>8.741778512779597E-3</v>
      </c>
      <c r="E146" s="66"/>
    </row>
    <row r="147" spans="1:5" x14ac:dyDescent="0.2">
      <c r="A147" s="70">
        <v>5242</v>
      </c>
      <c r="B147" s="66" t="s">
        <v>329</v>
      </c>
      <c r="C147" s="67">
        <v>0</v>
      </c>
      <c r="D147" s="73">
        <f t="shared" si="0"/>
        <v>0</v>
      </c>
      <c r="E147" s="66"/>
    </row>
    <row r="148" spans="1:5" x14ac:dyDescent="0.2">
      <c r="A148" s="70">
        <v>5243</v>
      </c>
      <c r="B148" s="66" t="s">
        <v>330</v>
      </c>
      <c r="C148" s="67">
        <v>400000</v>
      </c>
      <c r="D148" s="73">
        <f t="shared" si="0"/>
        <v>3.79775462941471E-3</v>
      </c>
      <c r="E148" s="66"/>
    </row>
    <row r="149" spans="1:5" x14ac:dyDescent="0.2">
      <c r="A149" s="70">
        <v>5244</v>
      </c>
      <c r="B149" s="66" t="s">
        <v>331</v>
      </c>
      <c r="C149" s="67">
        <v>0</v>
      </c>
      <c r="D149" s="73">
        <f t="shared" si="0"/>
        <v>0</v>
      </c>
      <c r="E149" s="66"/>
    </row>
    <row r="150" spans="1:5" x14ac:dyDescent="0.2">
      <c r="A150" s="71">
        <v>5250</v>
      </c>
      <c r="B150" s="63" t="s">
        <v>272</v>
      </c>
      <c r="C150" s="64">
        <f>SUM(C151:C153)</f>
        <v>0</v>
      </c>
      <c r="D150" s="72">
        <f t="shared" si="0"/>
        <v>0</v>
      </c>
      <c r="E150" s="63"/>
    </row>
    <row r="151" spans="1:5" x14ac:dyDescent="0.2">
      <c r="A151" s="70">
        <v>5251</v>
      </c>
      <c r="B151" s="66" t="s">
        <v>332</v>
      </c>
      <c r="C151" s="67">
        <v>0</v>
      </c>
      <c r="D151" s="73">
        <f t="shared" si="0"/>
        <v>0</v>
      </c>
      <c r="E151" s="66"/>
    </row>
    <row r="152" spans="1:5" x14ac:dyDescent="0.2">
      <c r="A152" s="70">
        <v>5252</v>
      </c>
      <c r="B152" s="66" t="s">
        <v>333</v>
      </c>
      <c r="C152" s="67">
        <v>0</v>
      </c>
      <c r="D152" s="73">
        <f t="shared" si="0"/>
        <v>0</v>
      </c>
      <c r="E152" s="66"/>
    </row>
    <row r="153" spans="1:5" x14ac:dyDescent="0.2">
      <c r="A153" s="70">
        <v>5259</v>
      </c>
      <c r="B153" s="66" t="s">
        <v>334</v>
      </c>
      <c r="C153" s="67">
        <v>0</v>
      </c>
      <c r="D153" s="73">
        <f t="shared" si="0"/>
        <v>0</v>
      </c>
      <c r="E153" s="66"/>
    </row>
    <row r="154" spans="1:5" x14ac:dyDescent="0.2">
      <c r="A154" s="71">
        <v>5260</v>
      </c>
      <c r="B154" s="63" t="s">
        <v>335</v>
      </c>
      <c r="C154" s="64">
        <f>SUM(C155:C156)</f>
        <v>0</v>
      </c>
      <c r="D154" s="72">
        <f t="shared" si="0"/>
        <v>0</v>
      </c>
      <c r="E154" s="63"/>
    </row>
    <row r="155" spans="1:5" x14ac:dyDescent="0.2">
      <c r="A155" s="70">
        <v>5261</v>
      </c>
      <c r="B155" s="66" t="s">
        <v>336</v>
      </c>
      <c r="C155" s="67">
        <v>0</v>
      </c>
      <c r="D155" s="73">
        <f t="shared" si="0"/>
        <v>0</v>
      </c>
      <c r="E155" s="66"/>
    </row>
    <row r="156" spans="1:5" x14ac:dyDescent="0.2">
      <c r="A156" s="70">
        <v>5262</v>
      </c>
      <c r="B156" s="66" t="s">
        <v>337</v>
      </c>
      <c r="C156" s="67">
        <v>0</v>
      </c>
      <c r="D156" s="73">
        <f t="shared" si="0"/>
        <v>0</v>
      </c>
      <c r="E156" s="66"/>
    </row>
    <row r="157" spans="1:5" x14ac:dyDescent="0.2">
      <c r="A157" s="42"/>
      <c r="B157" s="39"/>
      <c r="C157" s="40"/>
      <c r="D157" s="53"/>
      <c r="E157" s="39"/>
    </row>
    <row r="158" spans="1:5" x14ac:dyDescent="0.2">
      <c r="A158" s="42"/>
      <c r="B158" s="39"/>
      <c r="C158" s="40"/>
      <c r="D158" s="53"/>
      <c r="E158" s="39"/>
    </row>
    <row r="159" spans="1:5" x14ac:dyDescent="0.2">
      <c r="A159" s="42"/>
      <c r="B159" s="39"/>
      <c r="C159" s="40"/>
      <c r="D159" s="53"/>
      <c r="E159" s="39"/>
    </row>
    <row r="160" spans="1:5" x14ac:dyDescent="0.2">
      <c r="A160" s="42"/>
      <c r="B160" s="39"/>
      <c r="C160" s="40"/>
      <c r="D160" s="53"/>
      <c r="E160" s="39"/>
    </row>
    <row r="161" spans="1:5" x14ac:dyDescent="0.2">
      <c r="A161" s="42"/>
      <c r="B161" s="39"/>
      <c r="C161" s="40"/>
      <c r="D161" s="53"/>
      <c r="E161" s="39"/>
    </row>
    <row r="162" spans="1:5" x14ac:dyDescent="0.2">
      <c r="A162" s="42"/>
      <c r="B162" s="39"/>
      <c r="C162" s="40"/>
      <c r="D162" s="53"/>
      <c r="E162" s="39"/>
    </row>
    <row r="163" spans="1:5" x14ac:dyDescent="0.2">
      <c r="A163" s="42"/>
      <c r="B163" s="39"/>
      <c r="C163" s="40"/>
      <c r="D163" s="53"/>
      <c r="E163" s="39"/>
    </row>
    <row r="164" spans="1:5" x14ac:dyDescent="0.2">
      <c r="A164" s="42"/>
      <c r="B164" s="39"/>
      <c r="C164" s="40"/>
      <c r="D164" s="53"/>
      <c r="E164" s="39"/>
    </row>
    <row r="165" spans="1:5" x14ac:dyDescent="0.2">
      <c r="A165" s="42"/>
      <c r="B165" s="39"/>
      <c r="C165" s="40"/>
      <c r="D165" s="53"/>
      <c r="E165" s="39"/>
    </row>
    <row r="166" spans="1:5" x14ac:dyDescent="0.2">
      <c r="A166" s="42"/>
      <c r="B166" s="39"/>
      <c r="C166" s="40"/>
      <c r="D166" s="53"/>
      <c r="E166" s="39"/>
    </row>
    <row r="167" spans="1:5" x14ac:dyDescent="0.2">
      <c r="A167" s="71">
        <v>5270</v>
      </c>
      <c r="B167" s="63" t="s">
        <v>338</v>
      </c>
      <c r="C167" s="64">
        <f>SUM(C168)</f>
        <v>0</v>
      </c>
      <c r="D167" s="72">
        <f t="shared" si="0"/>
        <v>0</v>
      </c>
      <c r="E167" s="63"/>
    </row>
    <row r="168" spans="1:5" x14ac:dyDescent="0.2">
      <c r="A168" s="70">
        <v>5271</v>
      </c>
      <c r="B168" s="66" t="s">
        <v>339</v>
      </c>
      <c r="C168" s="67">
        <v>0</v>
      </c>
      <c r="D168" s="73">
        <f t="shared" si="0"/>
        <v>0</v>
      </c>
      <c r="E168" s="66"/>
    </row>
    <row r="169" spans="1:5" x14ac:dyDescent="0.2">
      <c r="A169" s="71">
        <v>5280</v>
      </c>
      <c r="B169" s="63" t="s">
        <v>340</v>
      </c>
      <c r="C169" s="64">
        <f>SUM(C170:C174)</f>
        <v>0</v>
      </c>
      <c r="D169" s="72">
        <f t="shared" si="0"/>
        <v>0</v>
      </c>
      <c r="E169" s="63"/>
    </row>
    <row r="170" spans="1:5" x14ac:dyDescent="0.2">
      <c r="A170" s="70">
        <v>5281</v>
      </c>
      <c r="B170" s="66" t="s">
        <v>341</v>
      </c>
      <c r="C170" s="67">
        <v>0</v>
      </c>
      <c r="D170" s="73">
        <f t="shared" si="0"/>
        <v>0</v>
      </c>
      <c r="E170" s="66"/>
    </row>
    <row r="171" spans="1:5" x14ac:dyDescent="0.2">
      <c r="A171" s="70">
        <v>5282</v>
      </c>
      <c r="B171" s="66" t="s">
        <v>342</v>
      </c>
      <c r="C171" s="67">
        <v>0</v>
      </c>
      <c r="D171" s="73">
        <f t="shared" si="0"/>
        <v>0</v>
      </c>
      <c r="E171" s="66"/>
    </row>
    <row r="172" spans="1:5" x14ac:dyDescent="0.2">
      <c r="A172" s="70">
        <v>5283</v>
      </c>
      <c r="B172" s="66" t="s">
        <v>343</v>
      </c>
      <c r="C172" s="67">
        <v>0</v>
      </c>
      <c r="D172" s="73">
        <f t="shared" si="0"/>
        <v>0</v>
      </c>
      <c r="E172" s="66"/>
    </row>
    <row r="173" spans="1:5" x14ac:dyDescent="0.2">
      <c r="A173" s="70">
        <v>5284</v>
      </c>
      <c r="B173" s="66" t="s">
        <v>344</v>
      </c>
      <c r="C173" s="67">
        <v>0</v>
      </c>
      <c r="D173" s="73">
        <f t="shared" si="0"/>
        <v>0</v>
      </c>
      <c r="E173" s="66"/>
    </row>
    <row r="174" spans="1:5" x14ac:dyDescent="0.2">
      <c r="A174" s="70">
        <v>5285</v>
      </c>
      <c r="B174" s="66" t="s">
        <v>345</v>
      </c>
      <c r="C174" s="67">
        <v>0</v>
      </c>
      <c r="D174" s="73">
        <f t="shared" si="0"/>
        <v>0</v>
      </c>
      <c r="E174" s="66"/>
    </row>
    <row r="175" spans="1:5" x14ac:dyDescent="0.2">
      <c r="A175" s="71">
        <v>5290</v>
      </c>
      <c r="B175" s="63" t="s">
        <v>346</v>
      </c>
      <c r="C175" s="64">
        <f>SUM(C176:C177)</f>
        <v>0</v>
      </c>
      <c r="D175" s="72">
        <f t="shared" si="0"/>
        <v>0</v>
      </c>
      <c r="E175" s="63"/>
    </row>
    <row r="176" spans="1:5" x14ac:dyDescent="0.2">
      <c r="A176" s="70">
        <v>5291</v>
      </c>
      <c r="B176" s="66" t="s">
        <v>347</v>
      </c>
      <c r="C176" s="67">
        <v>0</v>
      </c>
      <c r="D176" s="73">
        <f t="shared" si="0"/>
        <v>0</v>
      </c>
      <c r="E176" s="66"/>
    </row>
    <row r="177" spans="1:5" x14ac:dyDescent="0.2">
      <c r="A177" s="70">
        <v>5292</v>
      </c>
      <c r="B177" s="66" t="s">
        <v>348</v>
      </c>
      <c r="C177" s="67">
        <v>0</v>
      </c>
      <c r="D177" s="73">
        <f t="shared" si="0"/>
        <v>0</v>
      </c>
      <c r="E177" s="66"/>
    </row>
    <row r="178" spans="1:5" x14ac:dyDescent="0.2">
      <c r="A178" s="71">
        <v>5300</v>
      </c>
      <c r="B178" s="63" t="s">
        <v>349</v>
      </c>
      <c r="C178" s="64">
        <f>C179+C185</f>
        <v>0</v>
      </c>
      <c r="D178" s="72">
        <f t="shared" si="0"/>
        <v>0</v>
      </c>
      <c r="E178" s="63"/>
    </row>
    <row r="179" spans="1:5" x14ac:dyDescent="0.2">
      <c r="A179" s="71">
        <v>5310</v>
      </c>
      <c r="B179" s="63" t="s">
        <v>265</v>
      </c>
      <c r="C179" s="64">
        <f>SUM(C180:C184)</f>
        <v>0</v>
      </c>
      <c r="D179" s="72">
        <f t="shared" si="0"/>
        <v>0</v>
      </c>
      <c r="E179" s="63"/>
    </row>
    <row r="180" spans="1:5" x14ac:dyDescent="0.2">
      <c r="A180" s="70">
        <v>5311</v>
      </c>
      <c r="B180" s="66" t="s">
        <v>350</v>
      </c>
      <c r="C180" s="67">
        <v>0</v>
      </c>
      <c r="D180" s="73">
        <f t="shared" si="0"/>
        <v>0</v>
      </c>
      <c r="E180" s="66"/>
    </row>
    <row r="181" spans="1:5" x14ac:dyDescent="0.2">
      <c r="A181" s="70">
        <v>5312</v>
      </c>
      <c r="B181" s="66" t="s">
        <v>351</v>
      </c>
      <c r="C181" s="67">
        <v>0</v>
      </c>
      <c r="D181" s="73">
        <f t="shared" ref="D181:D238" si="1">C181/$C$106</f>
        <v>0</v>
      </c>
      <c r="E181" s="66"/>
    </row>
    <row r="182" spans="1:5" x14ac:dyDescent="0.2">
      <c r="A182" s="70">
        <v>5320</v>
      </c>
      <c r="B182" s="66" t="s">
        <v>266</v>
      </c>
      <c r="C182" s="67">
        <v>0</v>
      </c>
      <c r="D182" s="73">
        <f t="shared" si="1"/>
        <v>0</v>
      </c>
      <c r="E182" s="66"/>
    </row>
    <row r="183" spans="1:5" x14ac:dyDescent="0.2">
      <c r="A183" s="70">
        <v>5321</v>
      </c>
      <c r="B183" s="66" t="s">
        <v>352</v>
      </c>
      <c r="C183" s="67">
        <v>0</v>
      </c>
      <c r="D183" s="73">
        <f t="shared" si="1"/>
        <v>0</v>
      </c>
      <c r="E183" s="66"/>
    </row>
    <row r="184" spans="1:5" x14ac:dyDescent="0.2">
      <c r="A184" s="70">
        <v>5322</v>
      </c>
      <c r="B184" s="66" t="s">
        <v>353</v>
      </c>
      <c r="C184" s="67">
        <v>0</v>
      </c>
      <c r="D184" s="73">
        <f t="shared" si="1"/>
        <v>0</v>
      </c>
      <c r="E184" s="66"/>
    </row>
    <row r="185" spans="1:5" x14ac:dyDescent="0.2">
      <c r="A185" s="71">
        <v>5330</v>
      </c>
      <c r="B185" s="63" t="s">
        <v>267</v>
      </c>
      <c r="C185" s="64">
        <f>SUM(C186:C187)</f>
        <v>0</v>
      </c>
      <c r="D185" s="73">
        <f t="shared" si="1"/>
        <v>0</v>
      </c>
      <c r="E185" s="63"/>
    </row>
    <row r="186" spans="1:5" x14ac:dyDescent="0.2">
      <c r="A186" s="70">
        <v>5331</v>
      </c>
      <c r="B186" s="66" t="s">
        <v>354</v>
      </c>
      <c r="C186" s="67">
        <v>0</v>
      </c>
      <c r="D186" s="73">
        <f t="shared" si="1"/>
        <v>0</v>
      </c>
      <c r="E186" s="66"/>
    </row>
    <row r="187" spans="1:5" x14ac:dyDescent="0.2">
      <c r="A187" s="70">
        <v>5332</v>
      </c>
      <c r="B187" s="66" t="s">
        <v>355</v>
      </c>
      <c r="C187" s="67">
        <v>0</v>
      </c>
      <c r="D187" s="73">
        <f t="shared" si="1"/>
        <v>0</v>
      </c>
      <c r="E187" s="66"/>
    </row>
    <row r="188" spans="1:5" x14ac:dyDescent="0.2">
      <c r="A188" s="71">
        <v>5400</v>
      </c>
      <c r="B188" s="63" t="s">
        <v>356</v>
      </c>
      <c r="C188" s="64">
        <f>C189+C192+C195+C198+C200</f>
        <v>486357.34</v>
      </c>
      <c r="D188" s="72">
        <f t="shared" si="1"/>
        <v>4.6176645988370603E-3</v>
      </c>
      <c r="E188" s="63"/>
    </row>
    <row r="189" spans="1:5" x14ac:dyDescent="0.2">
      <c r="A189" s="71">
        <v>5410</v>
      </c>
      <c r="B189" s="63" t="s">
        <v>357</v>
      </c>
      <c r="C189" s="64">
        <f>SUM(C190:C191)</f>
        <v>486357.34</v>
      </c>
      <c r="D189" s="72">
        <f t="shared" si="1"/>
        <v>4.6176645988370603E-3</v>
      </c>
      <c r="E189" s="63"/>
    </row>
    <row r="190" spans="1:5" x14ac:dyDescent="0.2">
      <c r="A190" s="70">
        <v>5411</v>
      </c>
      <c r="B190" s="66" t="s">
        <v>358</v>
      </c>
      <c r="C190" s="67">
        <v>486357.34</v>
      </c>
      <c r="D190" s="73">
        <f t="shared" si="1"/>
        <v>4.6176645988370603E-3</v>
      </c>
      <c r="E190" s="66"/>
    </row>
    <row r="191" spans="1:5" x14ac:dyDescent="0.2">
      <c r="A191" s="70">
        <v>5412</v>
      </c>
      <c r="B191" s="66" t="s">
        <v>359</v>
      </c>
      <c r="C191" s="67">
        <v>0</v>
      </c>
      <c r="D191" s="73">
        <f t="shared" si="1"/>
        <v>0</v>
      </c>
      <c r="E191" s="66"/>
    </row>
    <row r="192" spans="1:5" x14ac:dyDescent="0.2">
      <c r="A192" s="71">
        <v>5420</v>
      </c>
      <c r="B192" s="63" t="s">
        <v>360</v>
      </c>
      <c r="C192" s="64">
        <f>SUM(C193:C194)</f>
        <v>0</v>
      </c>
      <c r="D192" s="72">
        <f t="shared" si="1"/>
        <v>0</v>
      </c>
      <c r="E192" s="66"/>
    </row>
    <row r="193" spans="1:5" x14ac:dyDescent="0.2">
      <c r="A193" s="70">
        <v>5421</v>
      </c>
      <c r="B193" s="66" t="s">
        <v>361</v>
      </c>
      <c r="C193" s="67">
        <v>0</v>
      </c>
      <c r="D193" s="73">
        <f t="shared" si="1"/>
        <v>0</v>
      </c>
      <c r="E193" s="66"/>
    </row>
    <row r="194" spans="1:5" x14ac:dyDescent="0.2">
      <c r="A194" s="70">
        <v>5422</v>
      </c>
      <c r="B194" s="66" t="s">
        <v>362</v>
      </c>
      <c r="C194" s="67">
        <v>0</v>
      </c>
      <c r="D194" s="73">
        <f t="shared" si="1"/>
        <v>0</v>
      </c>
      <c r="E194" s="66"/>
    </row>
    <row r="195" spans="1:5" x14ac:dyDescent="0.2">
      <c r="A195" s="71">
        <v>5430</v>
      </c>
      <c r="B195" s="63" t="s">
        <v>363</v>
      </c>
      <c r="C195" s="64">
        <f>SUM(C196:C197)</f>
        <v>0</v>
      </c>
      <c r="D195" s="72">
        <f t="shared" si="1"/>
        <v>0</v>
      </c>
      <c r="E195" s="63"/>
    </row>
    <row r="196" spans="1:5" x14ac:dyDescent="0.2">
      <c r="A196" s="70">
        <v>5431</v>
      </c>
      <c r="B196" s="66" t="s">
        <v>364</v>
      </c>
      <c r="C196" s="67">
        <v>0</v>
      </c>
      <c r="D196" s="73">
        <f t="shared" si="1"/>
        <v>0</v>
      </c>
      <c r="E196" s="66"/>
    </row>
    <row r="197" spans="1:5" x14ac:dyDescent="0.2">
      <c r="A197" s="70">
        <v>5432</v>
      </c>
      <c r="B197" s="66" t="s">
        <v>365</v>
      </c>
      <c r="C197" s="67">
        <v>0</v>
      </c>
      <c r="D197" s="73">
        <f t="shared" si="1"/>
        <v>0</v>
      </c>
      <c r="E197" s="66"/>
    </row>
    <row r="198" spans="1:5" x14ac:dyDescent="0.2">
      <c r="A198" s="71">
        <v>5440</v>
      </c>
      <c r="B198" s="63" t="s">
        <v>366</v>
      </c>
      <c r="C198" s="64">
        <f>SUM(C199)</f>
        <v>0</v>
      </c>
      <c r="D198" s="72">
        <f t="shared" si="1"/>
        <v>0</v>
      </c>
      <c r="E198" s="63"/>
    </row>
    <row r="199" spans="1:5" x14ac:dyDescent="0.2">
      <c r="A199" s="70">
        <v>5441</v>
      </c>
      <c r="B199" s="66" t="s">
        <v>366</v>
      </c>
      <c r="C199" s="67">
        <v>0</v>
      </c>
      <c r="D199" s="73">
        <f t="shared" si="1"/>
        <v>0</v>
      </c>
      <c r="E199" s="66"/>
    </row>
    <row r="200" spans="1:5" x14ac:dyDescent="0.2">
      <c r="A200" s="71">
        <v>5450</v>
      </c>
      <c r="B200" s="63" t="s">
        <v>367</v>
      </c>
      <c r="C200" s="64">
        <f>SUM(C201:C202)</f>
        <v>0</v>
      </c>
      <c r="D200" s="72">
        <f t="shared" si="1"/>
        <v>0</v>
      </c>
      <c r="E200" s="63"/>
    </row>
    <row r="201" spans="1:5" x14ac:dyDescent="0.2">
      <c r="A201" s="70">
        <v>5451</v>
      </c>
      <c r="B201" s="66" t="s">
        <v>368</v>
      </c>
      <c r="C201" s="67">
        <v>0</v>
      </c>
      <c r="D201" s="73">
        <f t="shared" si="1"/>
        <v>0</v>
      </c>
      <c r="E201" s="66"/>
    </row>
    <row r="202" spans="1:5" x14ac:dyDescent="0.2">
      <c r="A202" s="70">
        <v>5452</v>
      </c>
      <c r="B202" s="66" t="s">
        <v>369</v>
      </c>
      <c r="C202" s="67">
        <v>0</v>
      </c>
      <c r="D202" s="73">
        <f t="shared" si="1"/>
        <v>0</v>
      </c>
      <c r="E202" s="66"/>
    </row>
    <row r="203" spans="1:5" x14ac:dyDescent="0.2">
      <c r="A203" s="71">
        <v>5500</v>
      </c>
      <c r="B203" s="63" t="s">
        <v>370</v>
      </c>
      <c r="C203" s="64">
        <f>C204+C213+C216+C222+C224+C226</f>
        <v>0</v>
      </c>
      <c r="D203" s="72">
        <f t="shared" si="1"/>
        <v>0</v>
      </c>
      <c r="E203" s="63"/>
    </row>
    <row r="204" spans="1:5" x14ac:dyDescent="0.2">
      <c r="A204" s="71">
        <v>5510</v>
      </c>
      <c r="B204" s="63" t="s">
        <v>371</v>
      </c>
      <c r="C204" s="64">
        <f>SUM(C205:C211)</f>
        <v>0</v>
      </c>
      <c r="D204" s="72">
        <f t="shared" si="1"/>
        <v>0</v>
      </c>
      <c r="E204" s="63"/>
    </row>
    <row r="205" spans="1:5" x14ac:dyDescent="0.2">
      <c r="A205" s="70">
        <v>5511</v>
      </c>
      <c r="B205" s="66" t="s">
        <v>372</v>
      </c>
      <c r="C205" s="67">
        <v>0</v>
      </c>
      <c r="D205" s="73">
        <f t="shared" si="1"/>
        <v>0</v>
      </c>
      <c r="E205" s="66"/>
    </row>
    <row r="206" spans="1:5" x14ac:dyDescent="0.2">
      <c r="A206" s="70">
        <v>5512</v>
      </c>
      <c r="B206" s="66" t="s">
        <v>373</v>
      </c>
      <c r="C206" s="67">
        <v>0</v>
      </c>
      <c r="D206" s="73">
        <f t="shared" si="1"/>
        <v>0</v>
      </c>
      <c r="E206" s="66"/>
    </row>
    <row r="207" spans="1:5" x14ac:dyDescent="0.2">
      <c r="A207" s="70">
        <v>5513</v>
      </c>
      <c r="B207" s="66" t="s">
        <v>374</v>
      </c>
      <c r="C207" s="67">
        <v>0</v>
      </c>
      <c r="D207" s="73">
        <f t="shared" si="1"/>
        <v>0</v>
      </c>
      <c r="E207" s="66"/>
    </row>
    <row r="208" spans="1:5" x14ac:dyDescent="0.2">
      <c r="A208" s="70">
        <v>5514</v>
      </c>
      <c r="B208" s="66" t="s">
        <v>375</v>
      </c>
      <c r="C208" s="67">
        <v>0</v>
      </c>
      <c r="D208" s="73">
        <f t="shared" si="1"/>
        <v>0</v>
      </c>
      <c r="E208" s="66"/>
    </row>
    <row r="209" spans="1:5" x14ac:dyDescent="0.2">
      <c r="A209" s="70">
        <v>5515</v>
      </c>
      <c r="B209" s="66" t="s">
        <v>376</v>
      </c>
      <c r="C209" s="67">
        <v>0</v>
      </c>
      <c r="D209" s="73">
        <f t="shared" si="1"/>
        <v>0</v>
      </c>
      <c r="E209" s="66"/>
    </row>
    <row r="210" spans="1:5" x14ac:dyDescent="0.2">
      <c r="A210" s="70">
        <v>5516</v>
      </c>
      <c r="B210" s="66" t="s">
        <v>377</v>
      </c>
      <c r="C210" s="67">
        <v>0</v>
      </c>
      <c r="D210" s="73">
        <f t="shared" si="1"/>
        <v>0</v>
      </c>
      <c r="E210" s="66"/>
    </row>
    <row r="211" spans="1:5" x14ac:dyDescent="0.2">
      <c r="A211" s="70">
        <v>5517</v>
      </c>
      <c r="B211" s="66" t="s">
        <v>378</v>
      </c>
      <c r="C211" s="67">
        <v>0</v>
      </c>
      <c r="D211" s="73">
        <f t="shared" si="1"/>
        <v>0</v>
      </c>
      <c r="E211" s="66"/>
    </row>
    <row r="212" spans="1:5" x14ac:dyDescent="0.2">
      <c r="A212" s="70">
        <v>5518</v>
      </c>
      <c r="B212" s="66" t="s">
        <v>47</v>
      </c>
      <c r="C212" s="67">
        <v>0</v>
      </c>
      <c r="D212" s="73">
        <f t="shared" si="1"/>
        <v>0</v>
      </c>
      <c r="E212" s="66"/>
    </row>
    <row r="213" spans="1:5" x14ac:dyDescent="0.2">
      <c r="A213" s="71">
        <v>5520</v>
      </c>
      <c r="B213" s="63" t="s">
        <v>46</v>
      </c>
      <c r="C213" s="64">
        <f>SUM(C214:C215)</f>
        <v>0</v>
      </c>
      <c r="D213" s="72">
        <f t="shared" si="1"/>
        <v>0</v>
      </c>
      <c r="E213" s="63"/>
    </row>
    <row r="214" spans="1:5" x14ac:dyDescent="0.2">
      <c r="A214" s="70">
        <v>5521</v>
      </c>
      <c r="B214" s="66" t="s">
        <v>379</v>
      </c>
      <c r="C214" s="67">
        <v>0</v>
      </c>
      <c r="D214" s="73">
        <f t="shared" si="1"/>
        <v>0</v>
      </c>
      <c r="E214" s="66"/>
    </row>
    <row r="215" spans="1:5" x14ac:dyDescent="0.2">
      <c r="A215" s="70">
        <v>5522</v>
      </c>
      <c r="B215" s="66" t="s">
        <v>380</v>
      </c>
      <c r="C215" s="67">
        <v>0</v>
      </c>
      <c r="D215" s="73">
        <f t="shared" si="1"/>
        <v>0</v>
      </c>
      <c r="E215" s="66"/>
    </row>
    <row r="216" spans="1:5" x14ac:dyDescent="0.2">
      <c r="A216" s="71">
        <v>5530</v>
      </c>
      <c r="B216" s="63" t="s">
        <v>381</v>
      </c>
      <c r="C216" s="64">
        <f>SUM(C217:C221)</f>
        <v>0</v>
      </c>
      <c r="D216" s="72">
        <f t="shared" si="1"/>
        <v>0</v>
      </c>
      <c r="E216" s="63"/>
    </row>
    <row r="217" spans="1:5" x14ac:dyDescent="0.2">
      <c r="A217" s="70">
        <v>5531</v>
      </c>
      <c r="B217" s="66" t="s">
        <v>382</v>
      </c>
      <c r="C217" s="67">
        <v>0</v>
      </c>
      <c r="D217" s="73">
        <f t="shared" si="1"/>
        <v>0</v>
      </c>
      <c r="E217" s="66"/>
    </row>
    <row r="218" spans="1:5" x14ac:dyDescent="0.2">
      <c r="A218" s="70">
        <v>5532</v>
      </c>
      <c r="B218" s="66" t="s">
        <v>383</v>
      </c>
      <c r="C218" s="67">
        <v>0</v>
      </c>
      <c r="D218" s="73">
        <f t="shared" si="1"/>
        <v>0</v>
      </c>
      <c r="E218" s="66"/>
    </row>
    <row r="219" spans="1:5" x14ac:dyDescent="0.2">
      <c r="A219" s="70">
        <v>5533</v>
      </c>
      <c r="B219" s="66" t="s">
        <v>384</v>
      </c>
      <c r="C219" s="67">
        <v>0</v>
      </c>
      <c r="D219" s="73">
        <f t="shared" si="1"/>
        <v>0</v>
      </c>
      <c r="E219" s="66"/>
    </row>
    <row r="220" spans="1:5" x14ac:dyDescent="0.2">
      <c r="A220" s="70">
        <v>5534</v>
      </c>
      <c r="B220" s="66" t="s">
        <v>385</v>
      </c>
      <c r="C220" s="67">
        <v>0</v>
      </c>
      <c r="D220" s="73">
        <f t="shared" si="1"/>
        <v>0</v>
      </c>
      <c r="E220" s="66"/>
    </row>
    <row r="221" spans="1:5" x14ac:dyDescent="0.2">
      <c r="A221" s="70">
        <v>5535</v>
      </c>
      <c r="B221" s="66" t="s">
        <v>386</v>
      </c>
      <c r="C221" s="67">
        <v>0</v>
      </c>
      <c r="D221" s="73">
        <f t="shared" si="1"/>
        <v>0</v>
      </c>
      <c r="E221" s="66"/>
    </row>
    <row r="222" spans="1:5" x14ac:dyDescent="0.2">
      <c r="A222" s="71">
        <v>5540</v>
      </c>
      <c r="B222" s="63" t="s">
        <v>387</v>
      </c>
      <c r="C222" s="64">
        <f>SUM(C223)</f>
        <v>0</v>
      </c>
      <c r="D222" s="72">
        <f t="shared" si="1"/>
        <v>0</v>
      </c>
      <c r="E222" s="63"/>
    </row>
    <row r="223" spans="1:5" x14ac:dyDescent="0.2">
      <c r="A223" s="70">
        <v>5541</v>
      </c>
      <c r="B223" s="66" t="s">
        <v>387</v>
      </c>
      <c r="C223" s="67">
        <v>0</v>
      </c>
      <c r="D223" s="73">
        <f t="shared" si="1"/>
        <v>0</v>
      </c>
      <c r="E223" s="66"/>
    </row>
    <row r="224" spans="1:5" x14ac:dyDescent="0.2">
      <c r="A224" s="71">
        <v>5550</v>
      </c>
      <c r="B224" s="63" t="s">
        <v>388</v>
      </c>
      <c r="C224" s="64">
        <f>SUM(C225)</f>
        <v>0</v>
      </c>
      <c r="D224" s="72">
        <f t="shared" si="1"/>
        <v>0</v>
      </c>
      <c r="E224" s="63"/>
    </row>
    <row r="225" spans="1:5" x14ac:dyDescent="0.2">
      <c r="A225" s="70">
        <v>5551</v>
      </c>
      <c r="B225" s="66" t="s">
        <v>388</v>
      </c>
      <c r="C225" s="67">
        <v>0</v>
      </c>
      <c r="D225" s="73">
        <f t="shared" si="1"/>
        <v>0</v>
      </c>
      <c r="E225" s="66"/>
    </row>
    <row r="226" spans="1:5" x14ac:dyDescent="0.2">
      <c r="A226" s="71">
        <v>5590</v>
      </c>
      <c r="B226" s="63" t="s">
        <v>389</v>
      </c>
      <c r="C226" s="64">
        <f>SUM(C227:C235)</f>
        <v>0</v>
      </c>
      <c r="D226" s="72">
        <f t="shared" si="1"/>
        <v>0</v>
      </c>
      <c r="E226" s="63"/>
    </row>
    <row r="227" spans="1:5" x14ac:dyDescent="0.2">
      <c r="A227" s="70">
        <v>5591</v>
      </c>
      <c r="B227" s="66" t="s">
        <v>390</v>
      </c>
      <c r="C227" s="67">
        <v>0</v>
      </c>
      <c r="D227" s="73">
        <f t="shared" si="1"/>
        <v>0</v>
      </c>
      <c r="E227" s="66"/>
    </row>
    <row r="228" spans="1:5" x14ac:dyDescent="0.2">
      <c r="A228" s="70">
        <v>5592</v>
      </c>
      <c r="B228" s="66" t="s">
        <v>391</v>
      </c>
      <c r="C228" s="67">
        <v>0</v>
      </c>
      <c r="D228" s="73">
        <f t="shared" si="1"/>
        <v>0</v>
      </c>
      <c r="E228" s="66"/>
    </row>
    <row r="229" spans="1:5" x14ac:dyDescent="0.2">
      <c r="A229" s="70">
        <v>5593</v>
      </c>
      <c r="B229" s="66" t="s">
        <v>392</v>
      </c>
      <c r="C229" s="67">
        <v>0</v>
      </c>
      <c r="D229" s="73">
        <f t="shared" si="1"/>
        <v>0</v>
      </c>
      <c r="E229" s="66"/>
    </row>
    <row r="230" spans="1:5" x14ac:dyDescent="0.2">
      <c r="A230" s="70">
        <v>5594</v>
      </c>
      <c r="B230" s="66" t="s">
        <v>457</v>
      </c>
      <c r="C230" s="67">
        <v>0</v>
      </c>
      <c r="D230" s="73">
        <f t="shared" si="1"/>
        <v>0</v>
      </c>
      <c r="E230" s="66"/>
    </row>
    <row r="231" spans="1:5" x14ac:dyDescent="0.2">
      <c r="A231" s="70">
        <v>5595</v>
      </c>
      <c r="B231" s="66" t="s">
        <v>394</v>
      </c>
      <c r="C231" s="67">
        <v>0</v>
      </c>
      <c r="D231" s="73">
        <f t="shared" si="1"/>
        <v>0</v>
      </c>
      <c r="E231" s="66"/>
    </row>
    <row r="232" spans="1:5" x14ac:dyDescent="0.2">
      <c r="A232" s="70">
        <v>5596</v>
      </c>
      <c r="B232" s="66" t="s">
        <v>287</v>
      </c>
      <c r="C232" s="67">
        <v>0</v>
      </c>
      <c r="D232" s="73">
        <f t="shared" si="1"/>
        <v>0</v>
      </c>
      <c r="E232" s="66"/>
    </row>
    <row r="233" spans="1:5" x14ac:dyDescent="0.2">
      <c r="A233" s="70">
        <v>5597</v>
      </c>
      <c r="B233" s="66" t="s">
        <v>395</v>
      </c>
      <c r="C233" s="67">
        <v>0</v>
      </c>
      <c r="D233" s="73">
        <f t="shared" si="1"/>
        <v>0</v>
      </c>
      <c r="E233" s="66"/>
    </row>
    <row r="234" spans="1:5" x14ac:dyDescent="0.2">
      <c r="A234" s="70">
        <v>5598</v>
      </c>
      <c r="B234" s="66" t="s">
        <v>458</v>
      </c>
      <c r="C234" s="67">
        <v>0</v>
      </c>
      <c r="D234" s="73">
        <f t="shared" si="1"/>
        <v>0</v>
      </c>
      <c r="E234" s="66"/>
    </row>
    <row r="235" spans="1:5" x14ac:dyDescent="0.2">
      <c r="A235" s="70">
        <v>5599</v>
      </c>
      <c r="B235" s="66" t="s">
        <v>396</v>
      </c>
      <c r="C235" s="67">
        <v>0</v>
      </c>
      <c r="D235" s="73">
        <f t="shared" si="1"/>
        <v>0</v>
      </c>
      <c r="E235" s="66"/>
    </row>
    <row r="236" spans="1:5" x14ac:dyDescent="0.2">
      <c r="A236" s="71">
        <v>5600</v>
      </c>
      <c r="B236" s="63" t="s">
        <v>45</v>
      </c>
      <c r="C236" s="64">
        <f>C237</f>
        <v>0</v>
      </c>
      <c r="D236" s="72">
        <f t="shared" si="1"/>
        <v>0</v>
      </c>
      <c r="E236" s="63"/>
    </row>
    <row r="237" spans="1:5" x14ac:dyDescent="0.2">
      <c r="A237" s="71">
        <v>5610</v>
      </c>
      <c r="B237" s="63" t="s">
        <v>397</v>
      </c>
      <c r="C237" s="64">
        <f>SUM(C238)</f>
        <v>0</v>
      </c>
      <c r="D237" s="73">
        <f t="shared" si="1"/>
        <v>0</v>
      </c>
      <c r="E237" s="63"/>
    </row>
    <row r="238" spans="1:5" x14ac:dyDescent="0.2">
      <c r="A238" s="70">
        <v>5611</v>
      </c>
      <c r="B238" s="66" t="s">
        <v>398</v>
      </c>
      <c r="C238" s="67">
        <v>0</v>
      </c>
      <c r="D238" s="73">
        <f t="shared" si="1"/>
        <v>0</v>
      </c>
      <c r="E238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2"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E27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9" customWidth="1"/>
    <col min="2" max="2" width="48.140625" style="9" customWidth="1"/>
    <col min="3" max="3" width="22.85546875" style="9" customWidth="1"/>
    <col min="4" max="5" width="16.7109375" style="9" customWidth="1"/>
    <col min="6" max="16384" width="9.140625" style="9"/>
  </cols>
  <sheetData>
    <row r="1" spans="1:5" ht="20.25" customHeight="1" x14ac:dyDescent="0.2">
      <c r="A1" s="113" t="str">
        <f>ESF!A1</f>
        <v>MUNICIPIO DE GUANAJUATO</v>
      </c>
      <c r="B1" s="113"/>
      <c r="C1" s="113"/>
      <c r="D1" s="20" t="s">
        <v>121</v>
      </c>
      <c r="E1" s="21">
        <f>ESF!H1</f>
        <v>2019</v>
      </c>
    </row>
    <row r="2" spans="1:5" ht="20.25" customHeight="1" x14ac:dyDescent="0.2">
      <c r="A2" s="113" t="s">
        <v>399</v>
      </c>
      <c r="B2" s="113"/>
      <c r="C2" s="113"/>
      <c r="D2" s="20" t="s">
        <v>123</v>
      </c>
      <c r="E2" s="21" t="str">
        <f>ESF!H2</f>
        <v>Trimestral</v>
      </c>
    </row>
    <row r="3" spans="1:5" ht="20.25" customHeight="1" x14ac:dyDescent="0.2">
      <c r="A3" s="113" t="str">
        <f>ESF!A3</f>
        <v>Correspondientes del 01 de Enero al 31 de Marzo de 2019</v>
      </c>
      <c r="B3" s="113"/>
      <c r="C3" s="113"/>
      <c r="D3" s="20" t="s">
        <v>125</v>
      </c>
      <c r="E3" s="21">
        <f>ESF!H3</f>
        <v>1</v>
      </c>
    </row>
    <row r="4" spans="1:5" x14ac:dyDescent="0.2">
      <c r="A4" s="46" t="s">
        <v>126</v>
      </c>
      <c r="B4" s="47"/>
      <c r="C4" s="47"/>
      <c r="D4" s="47"/>
      <c r="E4" s="47"/>
    </row>
    <row r="5" spans="1:5" x14ac:dyDescent="0.2">
      <c r="A5" s="45"/>
      <c r="B5" s="45"/>
      <c r="C5" s="45"/>
      <c r="D5" s="45"/>
      <c r="E5" s="45"/>
    </row>
    <row r="6" spans="1:5" x14ac:dyDescent="0.2">
      <c r="A6" s="47" t="s">
        <v>107</v>
      </c>
      <c r="B6" s="47"/>
      <c r="C6" s="47"/>
      <c r="D6" s="47"/>
      <c r="E6" s="47"/>
    </row>
    <row r="7" spans="1:5" x14ac:dyDescent="0.2">
      <c r="A7" s="22" t="s">
        <v>96</v>
      </c>
      <c r="B7" s="22" t="s">
        <v>93</v>
      </c>
      <c r="C7" s="22" t="s">
        <v>94</v>
      </c>
      <c r="D7" s="22" t="s">
        <v>95</v>
      </c>
      <c r="E7" s="22" t="s">
        <v>97</v>
      </c>
    </row>
    <row r="8" spans="1:5" x14ac:dyDescent="0.2">
      <c r="A8" s="74">
        <v>3110</v>
      </c>
      <c r="B8" s="75" t="s">
        <v>266</v>
      </c>
      <c r="C8" s="76">
        <v>0</v>
      </c>
      <c r="D8" s="75"/>
      <c r="E8" s="75"/>
    </row>
    <row r="9" spans="1:5" x14ac:dyDescent="0.2">
      <c r="A9" s="74">
        <v>3120</v>
      </c>
      <c r="B9" s="75" t="s">
        <v>400</v>
      </c>
      <c r="C9" s="76">
        <v>0</v>
      </c>
      <c r="D9" s="75"/>
      <c r="E9" s="75"/>
    </row>
    <row r="10" spans="1:5" x14ac:dyDescent="0.2">
      <c r="A10" s="74">
        <v>3130</v>
      </c>
      <c r="B10" s="75" t="s">
        <v>401</v>
      </c>
      <c r="C10" s="76">
        <v>0</v>
      </c>
      <c r="D10" s="75"/>
      <c r="E10" s="75"/>
    </row>
    <row r="11" spans="1:5" x14ac:dyDescent="0.2">
      <c r="A11" s="45"/>
      <c r="B11" s="45"/>
      <c r="C11" s="45"/>
      <c r="D11" s="45"/>
      <c r="E11" s="45"/>
    </row>
    <row r="12" spans="1:5" x14ac:dyDescent="0.2">
      <c r="A12" s="47" t="s">
        <v>108</v>
      </c>
      <c r="B12" s="47"/>
      <c r="C12" s="47"/>
      <c r="D12" s="47"/>
      <c r="E12" s="47"/>
    </row>
    <row r="13" spans="1:5" x14ac:dyDescent="0.2">
      <c r="A13" s="22" t="s">
        <v>96</v>
      </c>
      <c r="B13" s="22" t="s">
        <v>93</v>
      </c>
      <c r="C13" s="22" t="s">
        <v>94</v>
      </c>
      <c r="D13" s="22" t="s">
        <v>402</v>
      </c>
      <c r="E13" s="22"/>
    </row>
    <row r="14" spans="1:5" x14ac:dyDescent="0.2">
      <c r="A14" s="74">
        <v>3210</v>
      </c>
      <c r="B14" s="75" t="s">
        <v>403</v>
      </c>
      <c r="C14" s="76">
        <v>91947320.769999996</v>
      </c>
      <c r="D14" s="75"/>
      <c r="E14" s="75"/>
    </row>
    <row r="15" spans="1:5" x14ac:dyDescent="0.2">
      <c r="A15" s="74">
        <v>3220</v>
      </c>
      <c r="B15" s="75" t="s">
        <v>404</v>
      </c>
      <c r="C15" s="76">
        <v>425533196.75999999</v>
      </c>
      <c r="D15" s="75"/>
      <c r="E15" s="75"/>
    </row>
    <row r="16" spans="1:5" x14ac:dyDescent="0.2">
      <c r="A16" s="74">
        <v>3230</v>
      </c>
      <c r="B16" s="75" t="s">
        <v>405</v>
      </c>
      <c r="C16" s="76">
        <f>SUM(C17:C20)</f>
        <v>0</v>
      </c>
      <c r="D16" s="75"/>
      <c r="E16" s="75"/>
    </row>
    <row r="17" spans="1:5" x14ac:dyDescent="0.2">
      <c r="A17" s="74">
        <v>3231</v>
      </c>
      <c r="B17" s="75" t="s">
        <v>406</v>
      </c>
      <c r="C17" s="76">
        <v>0</v>
      </c>
      <c r="D17" s="75"/>
      <c r="E17" s="75"/>
    </row>
    <row r="18" spans="1:5" x14ac:dyDescent="0.2">
      <c r="A18" s="74">
        <v>3232</v>
      </c>
      <c r="B18" s="75" t="s">
        <v>407</v>
      </c>
      <c r="C18" s="76">
        <v>0</v>
      </c>
      <c r="D18" s="75"/>
      <c r="E18" s="75"/>
    </row>
    <row r="19" spans="1:5" x14ac:dyDescent="0.2">
      <c r="A19" s="74">
        <v>3233</v>
      </c>
      <c r="B19" s="75" t="s">
        <v>408</v>
      </c>
      <c r="C19" s="76">
        <v>0</v>
      </c>
      <c r="D19" s="75"/>
      <c r="E19" s="75"/>
    </row>
    <row r="20" spans="1:5" x14ac:dyDescent="0.2">
      <c r="A20" s="74">
        <v>3239</v>
      </c>
      <c r="B20" s="75" t="s">
        <v>409</v>
      </c>
      <c r="C20" s="76">
        <v>0</v>
      </c>
      <c r="D20" s="75"/>
      <c r="E20" s="75"/>
    </row>
    <row r="21" spans="1:5" x14ac:dyDescent="0.2">
      <c r="A21" s="74">
        <v>3240</v>
      </c>
      <c r="B21" s="75" t="s">
        <v>410</v>
      </c>
      <c r="C21" s="76">
        <f>SUM(C22:C24)</f>
        <v>50265465.109999999</v>
      </c>
      <c r="D21" s="75"/>
      <c r="E21" s="75"/>
    </row>
    <row r="22" spans="1:5" x14ac:dyDescent="0.2">
      <c r="A22" s="74">
        <v>3241</v>
      </c>
      <c r="B22" s="75" t="s">
        <v>411</v>
      </c>
      <c r="C22" s="76">
        <v>50265465.109999999</v>
      </c>
      <c r="D22" s="75"/>
      <c r="E22" s="75"/>
    </row>
    <row r="23" spans="1:5" x14ac:dyDescent="0.2">
      <c r="A23" s="74">
        <v>3242</v>
      </c>
      <c r="B23" s="75" t="s">
        <v>412</v>
      </c>
      <c r="C23" s="76">
        <v>0</v>
      </c>
      <c r="D23" s="75"/>
      <c r="E23" s="75"/>
    </row>
    <row r="24" spans="1:5" x14ac:dyDescent="0.2">
      <c r="A24" s="74">
        <v>3243</v>
      </c>
      <c r="B24" s="75" t="s">
        <v>413</v>
      </c>
      <c r="C24" s="76">
        <v>0</v>
      </c>
      <c r="D24" s="75"/>
      <c r="E24" s="75"/>
    </row>
    <row r="25" spans="1:5" x14ac:dyDescent="0.2">
      <c r="A25" s="74">
        <v>3250</v>
      </c>
      <c r="B25" s="75" t="s">
        <v>414</v>
      </c>
      <c r="C25" s="76">
        <f>SUM(C26:C27)</f>
        <v>0</v>
      </c>
      <c r="D25" s="75"/>
      <c r="E25" s="75"/>
    </row>
    <row r="26" spans="1:5" x14ac:dyDescent="0.2">
      <c r="A26" s="74">
        <v>3251</v>
      </c>
      <c r="B26" s="75" t="s">
        <v>415</v>
      </c>
      <c r="C26" s="76">
        <v>0</v>
      </c>
      <c r="D26" s="75"/>
      <c r="E26" s="75"/>
    </row>
    <row r="27" spans="1:5" x14ac:dyDescent="0.2">
      <c r="A27" s="74">
        <v>3252</v>
      </c>
      <c r="B27" s="75" t="s">
        <v>416</v>
      </c>
      <c r="C27" s="76">
        <v>0</v>
      </c>
      <c r="D27" s="75"/>
      <c r="E27" s="7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7"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E79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9" customWidth="1"/>
    <col min="2" max="2" width="63.42578125" style="9" bestFit="1" customWidth="1"/>
    <col min="3" max="3" width="15.28515625" style="9" bestFit="1" customWidth="1"/>
    <col min="4" max="4" width="16.42578125" style="9" bestFit="1" customWidth="1"/>
    <col min="5" max="5" width="19.140625" style="9" customWidth="1"/>
    <col min="6" max="16384" width="9.140625" style="9"/>
  </cols>
  <sheetData>
    <row r="1" spans="1:5" s="10" customFormat="1" ht="21" customHeight="1" x14ac:dyDescent="0.25">
      <c r="A1" s="113" t="str">
        <f>ESF!A1</f>
        <v>MUNICIPIO DE GUANAJUATO</v>
      </c>
      <c r="B1" s="113"/>
      <c r="C1" s="113"/>
      <c r="D1" s="20" t="s">
        <v>121</v>
      </c>
      <c r="E1" s="21">
        <f>ESF!H1</f>
        <v>2019</v>
      </c>
    </row>
    <row r="2" spans="1:5" s="10" customFormat="1" ht="21" customHeight="1" x14ac:dyDescent="0.25">
      <c r="A2" s="113" t="s">
        <v>417</v>
      </c>
      <c r="B2" s="113"/>
      <c r="C2" s="113"/>
      <c r="D2" s="20" t="s">
        <v>123</v>
      </c>
      <c r="E2" s="21" t="str">
        <f>ESF!H2</f>
        <v>Trimestral</v>
      </c>
    </row>
    <row r="3" spans="1:5" s="10" customFormat="1" ht="21" customHeight="1" x14ac:dyDescent="0.25">
      <c r="A3" s="113" t="str">
        <f>ESF!A3</f>
        <v>Correspondientes del 01 de Enero al 31 de Marzo de 2019</v>
      </c>
      <c r="B3" s="113"/>
      <c r="C3" s="113"/>
      <c r="D3" s="20" t="s">
        <v>125</v>
      </c>
      <c r="E3" s="21">
        <f>ESF!H3</f>
        <v>1</v>
      </c>
    </row>
    <row r="4" spans="1:5" x14ac:dyDescent="0.2">
      <c r="A4" s="46" t="s">
        <v>126</v>
      </c>
      <c r="B4" s="47"/>
      <c r="C4" s="47"/>
      <c r="D4" s="47"/>
      <c r="E4" s="47"/>
    </row>
    <row r="5" spans="1:5" x14ac:dyDescent="0.2">
      <c r="A5" s="45"/>
      <c r="B5" s="45"/>
      <c r="C5" s="45"/>
      <c r="D5" s="45"/>
      <c r="E5" s="45"/>
    </row>
    <row r="6" spans="1:5" x14ac:dyDescent="0.2">
      <c r="A6" s="47" t="s">
        <v>109</v>
      </c>
      <c r="B6" s="47"/>
      <c r="C6" s="47"/>
      <c r="D6" s="47"/>
      <c r="E6" s="47"/>
    </row>
    <row r="7" spans="1:5" x14ac:dyDescent="0.2">
      <c r="A7" s="22" t="s">
        <v>96</v>
      </c>
      <c r="B7" s="22" t="s">
        <v>93</v>
      </c>
      <c r="C7" s="22" t="s">
        <v>111</v>
      </c>
      <c r="D7" s="22" t="s">
        <v>112</v>
      </c>
      <c r="E7" s="22"/>
    </row>
    <row r="8" spans="1:5" x14ac:dyDescent="0.2">
      <c r="A8" s="74">
        <v>1111</v>
      </c>
      <c r="B8" s="75" t="s">
        <v>418</v>
      </c>
      <c r="C8" s="76">
        <v>0</v>
      </c>
      <c r="D8" s="76">
        <v>30.5</v>
      </c>
      <c r="E8" s="75"/>
    </row>
    <row r="9" spans="1:5" x14ac:dyDescent="0.2">
      <c r="A9" s="74">
        <v>1112</v>
      </c>
      <c r="B9" s="75" t="s">
        <v>419</v>
      </c>
      <c r="C9" s="76">
        <v>19300274.870000001</v>
      </c>
      <c r="D9" s="76">
        <v>100680295.44</v>
      </c>
      <c r="E9" s="75"/>
    </row>
    <row r="10" spans="1:5" x14ac:dyDescent="0.2">
      <c r="A10" s="74">
        <v>1113</v>
      </c>
      <c r="B10" s="75" t="s">
        <v>420</v>
      </c>
      <c r="C10" s="76">
        <v>0</v>
      </c>
      <c r="D10" s="76">
        <v>0</v>
      </c>
      <c r="E10" s="75"/>
    </row>
    <row r="11" spans="1:5" x14ac:dyDescent="0.2">
      <c r="A11" s="74">
        <v>1114</v>
      </c>
      <c r="B11" s="75" t="s">
        <v>127</v>
      </c>
      <c r="C11" s="76">
        <v>0</v>
      </c>
      <c r="D11" s="76">
        <v>0</v>
      </c>
      <c r="E11" s="75"/>
    </row>
    <row r="12" spans="1:5" x14ac:dyDescent="0.2">
      <c r="A12" s="74">
        <v>1115</v>
      </c>
      <c r="B12" s="75" t="s">
        <v>128</v>
      </c>
      <c r="C12" s="76">
        <v>0</v>
      </c>
      <c r="D12" s="76">
        <v>0</v>
      </c>
      <c r="E12" s="75"/>
    </row>
    <row r="13" spans="1:5" x14ac:dyDescent="0.2">
      <c r="A13" s="74">
        <v>1116</v>
      </c>
      <c r="B13" s="75" t="s">
        <v>421</v>
      </c>
      <c r="C13" s="76">
        <v>656857.41</v>
      </c>
      <c r="D13" s="76">
        <v>335883.32</v>
      </c>
      <c r="E13" s="75"/>
    </row>
    <row r="14" spans="1:5" x14ac:dyDescent="0.2">
      <c r="A14" s="74">
        <v>1119</v>
      </c>
      <c r="B14" s="75" t="s">
        <v>422</v>
      </c>
      <c r="C14" s="76">
        <v>0</v>
      </c>
      <c r="D14" s="76">
        <v>0</v>
      </c>
      <c r="E14" s="75"/>
    </row>
    <row r="15" spans="1:5" x14ac:dyDescent="0.2">
      <c r="A15" s="74">
        <v>1110</v>
      </c>
      <c r="B15" s="75" t="s">
        <v>423</v>
      </c>
      <c r="C15" s="76">
        <f>SUM(C8:C14)</f>
        <v>19957132.280000001</v>
      </c>
      <c r="D15" s="76">
        <f>SUM(D8:D14)</f>
        <v>101016209.25999999</v>
      </c>
      <c r="E15" s="75"/>
    </row>
    <row r="16" spans="1:5" x14ac:dyDescent="0.2">
      <c r="A16" s="45"/>
      <c r="B16" s="45"/>
      <c r="C16" s="45"/>
      <c r="D16" s="45"/>
      <c r="E16" s="45"/>
    </row>
    <row r="17" spans="1:5" x14ac:dyDescent="0.2">
      <c r="A17" s="47" t="s">
        <v>110</v>
      </c>
      <c r="B17" s="47"/>
      <c r="C17" s="47"/>
      <c r="D17" s="47"/>
      <c r="E17" s="47"/>
    </row>
    <row r="18" spans="1:5" x14ac:dyDescent="0.2">
      <c r="A18" s="22" t="s">
        <v>96</v>
      </c>
      <c r="B18" s="22" t="s">
        <v>93</v>
      </c>
      <c r="C18" s="22" t="s">
        <v>94</v>
      </c>
      <c r="D18" s="22" t="s">
        <v>424</v>
      </c>
      <c r="E18" s="22" t="s">
        <v>113</v>
      </c>
    </row>
    <row r="19" spans="1:5" x14ac:dyDescent="0.2">
      <c r="A19" s="77">
        <v>1230</v>
      </c>
      <c r="B19" s="78" t="s">
        <v>159</v>
      </c>
      <c r="C19" s="79">
        <f>SUM(C20:C26)</f>
        <v>288943584.64999998</v>
      </c>
      <c r="D19" s="78"/>
      <c r="E19" s="78"/>
    </row>
    <row r="20" spans="1:5" x14ac:dyDescent="0.2">
      <c r="A20" s="74">
        <v>1231</v>
      </c>
      <c r="B20" s="75" t="s">
        <v>160</v>
      </c>
      <c r="C20" s="76">
        <v>64286049.240000002</v>
      </c>
      <c r="D20" s="75"/>
      <c r="E20" s="75"/>
    </row>
    <row r="21" spans="1:5" x14ac:dyDescent="0.2">
      <c r="A21" s="74">
        <v>1232</v>
      </c>
      <c r="B21" s="75" t="s">
        <v>161</v>
      </c>
      <c r="C21" s="76">
        <v>0</v>
      </c>
      <c r="D21" s="75"/>
      <c r="E21" s="75"/>
    </row>
    <row r="22" spans="1:5" x14ac:dyDescent="0.2">
      <c r="A22" s="74">
        <v>1233</v>
      </c>
      <c r="B22" s="75" t="s">
        <v>162</v>
      </c>
      <c r="C22" s="76">
        <v>50001965.740000002</v>
      </c>
      <c r="D22" s="75"/>
      <c r="E22" s="75"/>
    </row>
    <row r="23" spans="1:5" x14ac:dyDescent="0.2">
      <c r="A23" s="74">
        <v>1234</v>
      </c>
      <c r="B23" s="75" t="s">
        <v>163</v>
      </c>
      <c r="C23" s="76">
        <v>8237447</v>
      </c>
      <c r="D23" s="75"/>
      <c r="E23" s="75"/>
    </row>
    <row r="24" spans="1:5" x14ac:dyDescent="0.2">
      <c r="A24" s="74">
        <v>1235</v>
      </c>
      <c r="B24" s="75" t="s">
        <v>164</v>
      </c>
      <c r="C24" s="76">
        <v>113859747.78</v>
      </c>
      <c r="D24" s="75"/>
      <c r="E24" s="75"/>
    </row>
    <row r="25" spans="1:5" x14ac:dyDescent="0.2">
      <c r="A25" s="74">
        <v>1236</v>
      </c>
      <c r="B25" s="75" t="s">
        <v>165</v>
      </c>
      <c r="C25" s="76">
        <v>52558374.890000001</v>
      </c>
      <c r="D25" s="75"/>
      <c r="E25" s="75"/>
    </row>
    <row r="26" spans="1:5" x14ac:dyDescent="0.2">
      <c r="A26" s="74">
        <v>1239</v>
      </c>
      <c r="B26" s="75" t="s">
        <v>166</v>
      </c>
      <c r="C26" s="76">
        <v>0</v>
      </c>
      <c r="D26" s="75"/>
      <c r="E26" s="75"/>
    </row>
    <row r="27" spans="1:5" x14ac:dyDescent="0.2">
      <c r="A27" s="77">
        <v>1240</v>
      </c>
      <c r="B27" s="78" t="s">
        <v>167</v>
      </c>
      <c r="C27" s="79">
        <f>SUM(C28:C35)</f>
        <v>148348375.57999998</v>
      </c>
      <c r="D27" s="78"/>
      <c r="E27" s="78"/>
    </row>
    <row r="28" spans="1:5" x14ac:dyDescent="0.2">
      <c r="A28" s="74">
        <v>1241</v>
      </c>
      <c r="B28" s="75" t="s">
        <v>168</v>
      </c>
      <c r="C28" s="76">
        <v>33210035.239999998</v>
      </c>
      <c r="D28" s="75"/>
      <c r="E28" s="75"/>
    </row>
    <row r="29" spans="1:5" x14ac:dyDescent="0.2">
      <c r="A29" s="74">
        <v>1242</v>
      </c>
      <c r="B29" s="75" t="s">
        <v>169</v>
      </c>
      <c r="C29" s="76">
        <v>6343580.3499999996</v>
      </c>
      <c r="D29" s="75"/>
      <c r="E29" s="75"/>
    </row>
    <row r="30" spans="1:5" x14ac:dyDescent="0.2">
      <c r="A30" s="74">
        <v>1243</v>
      </c>
      <c r="B30" s="75" t="s">
        <v>170</v>
      </c>
      <c r="C30" s="76">
        <v>76389.759999999995</v>
      </c>
      <c r="D30" s="75"/>
      <c r="E30" s="75"/>
    </row>
    <row r="31" spans="1:5" x14ac:dyDescent="0.2">
      <c r="A31" s="74">
        <v>1244</v>
      </c>
      <c r="B31" s="75" t="s">
        <v>171</v>
      </c>
      <c r="C31" s="76">
        <v>84868866.019999996</v>
      </c>
      <c r="D31" s="75"/>
      <c r="E31" s="75"/>
    </row>
    <row r="32" spans="1:5" x14ac:dyDescent="0.2">
      <c r="A32" s="74">
        <v>1245</v>
      </c>
      <c r="B32" s="75" t="s">
        <v>172</v>
      </c>
      <c r="C32" s="76">
        <v>699554.07</v>
      </c>
      <c r="D32" s="75"/>
      <c r="E32" s="75"/>
    </row>
    <row r="33" spans="1:5" x14ac:dyDescent="0.2">
      <c r="A33" s="74">
        <v>1246</v>
      </c>
      <c r="B33" s="75" t="s">
        <v>173</v>
      </c>
      <c r="C33" s="76">
        <v>22507130.420000002</v>
      </c>
      <c r="D33" s="75"/>
      <c r="E33" s="75"/>
    </row>
    <row r="34" spans="1:5" x14ac:dyDescent="0.2">
      <c r="A34" s="74">
        <v>1247</v>
      </c>
      <c r="B34" s="75" t="s">
        <v>174</v>
      </c>
      <c r="C34" s="76">
        <v>642819.72</v>
      </c>
      <c r="D34" s="75"/>
      <c r="E34" s="75"/>
    </row>
    <row r="35" spans="1:5" x14ac:dyDescent="0.2">
      <c r="A35" s="74">
        <v>1248</v>
      </c>
      <c r="B35" s="75" t="s">
        <v>175</v>
      </c>
      <c r="C35" s="76">
        <v>0</v>
      </c>
      <c r="D35" s="75"/>
      <c r="E35" s="75"/>
    </row>
    <row r="36" spans="1:5" x14ac:dyDescent="0.2">
      <c r="A36" s="77">
        <v>1250</v>
      </c>
      <c r="B36" s="78" t="s">
        <v>177</v>
      </c>
      <c r="C36" s="79">
        <f>SUM(C37:C41)</f>
        <v>3608783.67</v>
      </c>
      <c r="D36" s="78"/>
      <c r="E36" s="78"/>
    </row>
    <row r="37" spans="1:5" x14ac:dyDescent="0.2">
      <c r="A37" s="74">
        <v>1251</v>
      </c>
      <c r="B37" s="75" t="s">
        <v>178</v>
      </c>
      <c r="C37" s="76">
        <v>3464160.82</v>
      </c>
      <c r="D37" s="75"/>
      <c r="E37" s="75"/>
    </row>
    <row r="38" spans="1:5" x14ac:dyDescent="0.2">
      <c r="A38" s="74">
        <v>1252</v>
      </c>
      <c r="B38" s="75" t="s">
        <v>179</v>
      </c>
      <c r="C38" s="76">
        <v>0</v>
      </c>
      <c r="D38" s="75"/>
      <c r="E38" s="75"/>
    </row>
    <row r="39" spans="1:5" x14ac:dyDescent="0.2">
      <c r="A39" s="74">
        <v>1253</v>
      </c>
      <c r="B39" s="75" t="s">
        <v>180</v>
      </c>
      <c r="C39" s="76">
        <v>0</v>
      </c>
      <c r="D39" s="75"/>
      <c r="E39" s="75"/>
    </row>
    <row r="40" spans="1:5" x14ac:dyDescent="0.2">
      <c r="A40" s="74">
        <v>1254</v>
      </c>
      <c r="B40" s="75" t="s">
        <v>181</v>
      </c>
      <c r="C40" s="76">
        <v>144622.85</v>
      </c>
      <c r="D40" s="75"/>
      <c r="E40" s="75"/>
    </row>
    <row r="41" spans="1:5" x14ac:dyDescent="0.2">
      <c r="A41" s="74">
        <v>1259</v>
      </c>
      <c r="B41" s="75" t="s">
        <v>182</v>
      </c>
      <c r="C41" s="76">
        <v>0</v>
      </c>
      <c r="D41" s="75"/>
      <c r="E41" s="75"/>
    </row>
    <row r="42" spans="1:5" x14ac:dyDescent="0.2">
      <c r="A42" s="45"/>
      <c r="B42" s="45"/>
      <c r="C42" s="45"/>
      <c r="D42" s="45"/>
      <c r="E42" s="45"/>
    </row>
    <row r="43" spans="1:5" x14ac:dyDescent="0.2">
      <c r="A43" s="47" t="s">
        <v>656</v>
      </c>
      <c r="B43" s="47"/>
      <c r="C43" s="47"/>
      <c r="D43" s="47"/>
      <c r="E43" s="47"/>
    </row>
    <row r="44" spans="1:5" x14ac:dyDescent="0.2">
      <c r="A44" s="22" t="s">
        <v>96</v>
      </c>
      <c r="B44" s="22" t="s">
        <v>93</v>
      </c>
      <c r="C44" s="22" t="s">
        <v>111</v>
      </c>
      <c r="D44" s="22" t="s">
        <v>112</v>
      </c>
      <c r="E44" s="22"/>
    </row>
    <row r="45" spans="1:5" x14ac:dyDescent="0.2">
      <c r="A45" s="74">
        <v>5500</v>
      </c>
      <c r="B45" s="75" t="s">
        <v>370</v>
      </c>
      <c r="C45" s="76">
        <v>0</v>
      </c>
      <c r="D45" s="76">
        <v>0</v>
      </c>
      <c r="E45" s="75"/>
    </row>
    <row r="46" spans="1:5" x14ac:dyDescent="0.2">
      <c r="A46" s="74">
        <v>5510</v>
      </c>
      <c r="B46" s="75" t="s">
        <v>371</v>
      </c>
      <c r="C46" s="76">
        <v>0</v>
      </c>
      <c r="D46" s="76">
        <v>0</v>
      </c>
      <c r="E46" s="75"/>
    </row>
    <row r="47" spans="1:5" x14ac:dyDescent="0.2">
      <c r="A47" s="74">
        <v>5511</v>
      </c>
      <c r="B47" s="75" t="s">
        <v>372</v>
      </c>
      <c r="C47" s="76">
        <v>0</v>
      </c>
      <c r="D47" s="76">
        <v>0</v>
      </c>
      <c r="E47" s="75"/>
    </row>
    <row r="48" spans="1:5" x14ac:dyDescent="0.2">
      <c r="A48" s="74">
        <v>5512</v>
      </c>
      <c r="B48" s="75" t="s">
        <v>373</v>
      </c>
      <c r="C48" s="76">
        <v>0</v>
      </c>
      <c r="D48" s="76">
        <v>0</v>
      </c>
      <c r="E48" s="75"/>
    </row>
    <row r="49" spans="1:5" x14ac:dyDescent="0.2">
      <c r="A49" s="74">
        <v>5513</v>
      </c>
      <c r="B49" s="75" t="s">
        <v>374</v>
      </c>
      <c r="C49" s="76">
        <v>0</v>
      </c>
      <c r="D49" s="76">
        <v>0</v>
      </c>
      <c r="E49" s="75"/>
    </row>
    <row r="50" spans="1:5" x14ac:dyDescent="0.2">
      <c r="A50" s="74">
        <v>5514</v>
      </c>
      <c r="B50" s="75" t="s">
        <v>375</v>
      </c>
      <c r="C50" s="76">
        <v>0</v>
      </c>
      <c r="D50" s="76">
        <v>0</v>
      </c>
      <c r="E50" s="75"/>
    </row>
    <row r="51" spans="1:5" x14ac:dyDescent="0.2">
      <c r="A51" s="74">
        <v>5515</v>
      </c>
      <c r="B51" s="75" t="s">
        <v>376</v>
      </c>
      <c r="C51" s="76">
        <v>0</v>
      </c>
      <c r="D51" s="76">
        <v>0</v>
      </c>
      <c r="E51" s="75"/>
    </row>
    <row r="52" spans="1:5" x14ac:dyDescent="0.2">
      <c r="A52" s="74">
        <v>5516</v>
      </c>
      <c r="B52" s="75" t="s">
        <v>377</v>
      </c>
      <c r="C52" s="76">
        <v>0</v>
      </c>
      <c r="D52" s="76">
        <v>0</v>
      </c>
      <c r="E52" s="75"/>
    </row>
    <row r="53" spans="1:5" x14ac:dyDescent="0.2">
      <c r="A53" s="74">
        <v>5517</v>
      </c>
      <c r="B53" s="75" t="s">
        <v>378</v>
      </c>
      <c r="C53" s="76">
        <v>0</v>
      </c>
      <c r="D53" s="76">
        <v>0</v>
      </c>
      <c r="E53" s="75"/>
    </row>
    <row r="54" spans="1:5" x14ac:dyDescent="0.2">
      <c r="A54" s="74">
        <v>5518</v>
      </c>
      <c r="B54" s="75" t="s">
        <v>47</v>
      </c>
      <c r="C54" s="76">
        <v>0</v>
      </c>
      <c r="D54" s="76">
        <v>0</v>
      </c>
      <c r="E54" s="75"/>
    </row>
    <row r="55" spans="1:5" x14ac:dyDescent="0.2">
      <c r="A55" s="74">
        <v>5520</v>
      </c>
      <c r="B55" s="75" t="s">
        <v>46</v>
      </c>
      <c r="C55" s="76">
        <v>0</v>
      </c>
      <c r="D55" s="76">
        <v>0</v>
      </c>
      <c r="E55" s="75"/>
    </row>
    <row r="56" spans="1:5" x14ac:dyDescent="0.2">
      <c r="A56" s="74">
        <v>5521</v>
      </c>
      <c r="B56" s="75" t="s">
        <v>379</v>
      </c>
      <c r="C56" s="76">
        <v>0</v>
      </c>
      <c r="D56" s="76">
        <v>0</v>
      </c>
      <c r="E56" s="75"/>
    </row>
    <row r="57" spans="1:5" x14ac:dyDescent="0.2">
      <c r="A57" s="74">
        <v>5522</v>
      </c>
      <c r="B57" s="75" t="s">
        <v>380</v>
      </c>
      <c r="C57" s="76">
        <v>0</v>
      </c>
      <c r="D57" s="76">
        <v>0</v>
      </c>
      <c r="E57" s="75"/>
    </row>
    <row r="58" spans="1:5" x14ac:dyDescent="0.2">
      <c r="A58" s="74">
        <v>5530</v>
      </c>
      <c r="B58" s="75" t="s">
        <v>381</v>
      </c>
      <c r="C58" s="76">
        <v>0</v>
      </c>
      <c r="D58" s="76">
        <v>0</v>
      </c>
      <c r="E58" s="75"/>
    </row>
    <row r="59" spans="1:5" x14ac:dyDescent="0.2">
      <c r="A59" s="74">
        <v>5531</v>
      </c>
      <c r="B59" s="75" t="s">
        <v>382</v>
      </c>
      <c r="C59" s="76">
        <v>0</v>
      </c>
      <c r="D59" s="76">
        <v>0</v>
      </c>
      <c r="E59" s="75"/>
    </row>
    <row r="60" spans="1:5" x14ac:dyDescent="0.2">
      <c r="A60" s="74">
        <v>5532</v>
      </c>
      <c r="B60" s="75" t="s">
        <v>383</v>
      </c>
      <c r="C60" s="76">
        <v>0</v>
      </c>
      <c r="D60" s="76">
        <v>0</v>
      </c>
      <c r="E60" s="75"/>
    </row>
    <row r="61" spans="1:5" x14ac:dyDescent="0.2">
      <c r="A61" s="74">
        <v>5533</v>
      </c>
      <c r="B61" s="75" t="s">
        <v>384</v>
      </c>
      <c r="C61" s="76">
        <v>0</v>
      </c>
      <c r="D61" s="76">
        <v>0</v>
      </c>
      <c r="E61" s="75"/>
    </row>
    <row r="62" spans="1:5" x14ac:dyDescent="0.2">
      <c r="A62" s="74">
        <v>5534</v>
      </c>
      <c r="B62" s="75" t="s">
        <v>385</v>
      </c>
      <c r="C62" s="76">
        <v>0</v>
      </c>
      <c r="D62" s="76">
        <v>0</v>
      </c>
      <c r="E62" s="75"/>
    </row>
    <row r="63" spans="1:5" x14ac:dyDescent="0.2">
      <c r="A63" s="74">
        <v>5535</v>
      </c>
      <c r="B63" s="75" t="s">
        <v>386</v>
      </c>
      <c r="C63" s="76">
        <v>0</v>
      </c>
      <c r="D63" s="76">
        <v>0</v>
      </c>
      <c r="E63" s="75"/>
    </row>
    <row r="64" spans="1:5" x14ac:dyDescent="0.2">
      <c r="A64" s="74">
        <v>5540</v>
      </c>
      <c r="B64" s="75" t="s">
        <v>387</v>
      </c>
      <c r="C64" s="76">
        <v>0</v>
      </c>
      <c r="D64" s="76">
        <v>0</v>
      </c>
      <c r="E64" s="75"/>
    </row>
    <row r="65" spans="1:5" x14ac:dyDescent="0.2">
      <c r="A65" s="74">
        <v>5541</v>
      </c>
      <c r="B65" s="75" t="s">
        <v>387</v>
      </c>
      <c r="C65" s="76">
        <v>0</v>
      </c>
      <c r="D65" s="76">
        <v>0</v>
      </c>
      <c r="E65" s="75"/>
    </row>
    <row r="66" spans="1:5" x14ac:dyDescent="0.2">
      <c r="A66" s="74">
        <v>5550</v>
      </c>
      <c r="B66" s="75" t="s">
        <v>388</v>
      </c>
      <c r="C66" s="76">
        <v>0</v>
      </c>
      <c r="D66" s="76">
        <v>0</v>
      </c>
      <c r="E66" s="75"/>
    </row>
    <row r="67" spans="1:5" x14ac:dyDescent="0.2">
      <c r="A67" s="74">
        <v>5551</v>
      </c>
      <c r="B67" s="75" t="s">
        <v>388</v>
      </c>
      <c r="C67" s="76">
        <v>0</v>
      </c>
      <c r="D67" s="76">
        <v>0</v>
      </c>
      <c r="E67" s="75"/>
    </row>
    <row r="68" spans="1:5" x14ac:dyDescent="0.2">
      <c r="A68" s="74">
        <v>5590</v>
      </c>
      <c r="B68" s="75" t="s">
        <v>389</v>
      </c>
      <c r="C68" s="76">
        <v>0</v>
      </c>
      <c r="D68" s="76">
        <v>0</v>
      </c>
      <c r="E68" s="75"/>
    </row>
    <row r="69" spans="1:5" x14ac:dyDescent="0.2">
      <c r="A69" s="74">
        <v>5591</v>
      </c>
      <c r="B69" s="75" t="s">
        <v>390</v>
      </c>
      <c r="C69" s="76">
        <v>0</v>
      </c>
      <c r="D69" s="76">
        <v>0</v>
      </c>
      <c r="E69" s="75"/>
    </row>
    <row r="70" spans="1:5" x14ac:dyDescent="0.2">
      <c r="A70" s="74">
        <v>5592</v>
      </c>
      <c r="B70" s="75" t="s">
        <v>391</v>
      </c>
      <c r="C70" s="76">
        <v>0</v>
      </c>
      <c r="D70" s="76">
        <v>0</v>
      </c>
      <c r="E70" s="75"/>
    </row>
    <row r="71" spans="1:5" x14ac:dyDescent="0.2">
      <c r="A71" s="74">
        <v>5593</v>
      </c>
      <c r="B71" s="75" t="s">
        <v>392</v>
      </c>
      <c r="C71" s="76">
        <v>0</v>
      </c>
      <c r="D71" s="76">
        <v>0</v>
      </c>
      <c r="E71" s="75"/>
    </row>
    <row r="72" spans="1:5" x14ac:dyDescent="0.2">
      <c r="A72" s="74">
        <v>5594</v>
      </c>
      <c r="B72" s="75" t="s">
        <v>393</v>
      </c>
      <c r="C72" s="76">
        <v>0</v>
      </c>
      <c r="D72" s="76">
        <v>0</v>
      </c>
      <c r="E72" s="75"/>
    </row>
    <row r="73" spans="1:5" x14ac:dyDescent="0.2">
      <c r="A73" s="74">
        <v>5595</v>
      </c>
      <c r="B73" s="75" t="s">
        <v>394</v>
      </c>
      <c r="C73" s="76">
        <v>0</v>
      </c>
      <c r="D73" s="76">
        <v>0</v>
      </c>
      <c r="E73" s="75"/>
    </row>
    <row r="74" spans="1:5" x14ac:dyDescent="0.2">
      <c r="A74" s="74">
        <v>5596</v>
      </c>
      <c r="B74" s="75" t="s">
        <v>287</v>
      </c>
      <c r="C74" s="76">
        <v>0</v>
      </c>
      <c r="D74" s="76">
        <v>0</v>
      </c>
      <c r="E74" s="75"/>
    </row>
    <row r="75" spans="1:5" x14ac:dyDescent="0.2">
      <c r="A75" s="74">
        <v>5597</v>
      </c>
      <c r="B75" s="75" t="s">
        <v>395</v>
      </c>
      <c r="C75" s="76">
        <v>0</v>
      </c>
      <c r="D75" s="76">
        <v>0</v>
      </c>
      <c r="E75" s="75"/>
    </row>
    <row r="76" spans="1:5" x14ac:dyDescent="0.2">
      <c r="A76" s="74">
        <v>5599</v>
      </c>
      <c r="B76" s="75" t="s">
        <v>396</v>
      </c>
      <c r="C76" s="76">
        <v>0</v>
      </c>
      <c r="D76" s="76">
        <v>0</v>
      </c>
      <c r="E76" s="75"/>
    </row>
    <row r="77" spans="1:5" x14ac:dyDescent="0.2">
      <c r="A77" s="74">
        <v>5600</v>
      </c>
      <c r="B77" s="75" t="s">
        <v>45</v>
      </c>
      <c r="C77" s="76">
        <v>0</v>
      </c>
      <c r="D77" s="76">
        <v>0</v>
      </c>
      <c r="E77" s="75"/>
    </row>
    <row r="78" spans="1:5" x14ac:dyDescent="0.2">
      <c r="A78" s="74">
        <v>5610</v>
      </c>
      <c r="B78" s="75" t="s">
        <v>397</v>
      </c>
      <c r="C78" s="76">
        <v>0</v>
      </c>
      <c r="D78" s="76">
        <v>0</v>
      </c>
      <c r="E78" s="75"/>
    </row>
    <row r="79" spans="1:5" x14ac:dyDescent="0.2">
      <c r="A79" s="74">
        <v>5611</v>
      </c>
      <c r="B79" s="75" t="s">
        <v>398</v>
      </c>
      <c r="C79" s="76">
        <v>0</v>
      </c>
      <c r="D79" s="76">
        <v>0</v>
      </c>
      <c r="E79" s="7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C20"/>
  <sheetViews>
    <sheetView showGridLines="0" workbookViewId="0">
      <selection activeCell="A5" sqref="A5"/>
    </sheetView>
  </sheetViews>
  <sheetFormatPr baseColWidth="10" defaultRowHeight="11.25" x14ac:dyDescent="0.2"/>
  <cols>
    <col min="1" max="1" width="3.28515625" style="13" customWidth="1"/>
    <col min="2" max="2" width="63.140625" style="13" customWidth="1"/>
    <col min="3" max="3" width="17.7109375" style="13" customWidth="1"/>
    <col min="4" max="16384" width="11.42578125" style="13"/>
  </cols>
  <sheetData>
    <row r="1" spans="1:3" s="12" customFormat="1" ht="18" customHeight="1" x14ac:dyDescent="0.25">
      <c r="A1" s="114" t="str">
        <f>ESF!A1</f>
        <v>MUNICIPIO DE GUANAJUATO</v>
      </c>
      <c r="B1" s="115"/>
      <c r="C1" s="116"/>
    </row>
    <row r="2" spans="1:3" s="12" customFormat="1" ht="18" customHeight="1" x14ac:dyDescent="0.25">
      <c r="A2" s="117" t="s">
        <v>429</v>
      </c>
      <c r="B2" s="118"/>
      <c r="C2" s="119"/>
    </row>
    <row r="3" spans="1:3" s="12" customFormat="1" ht="18" customHeight="1" x14ac:dyDescent="0.25">
      <c r="A3" s="120" t="str">
        <f>ESF!A3</f>
        <v>Correspondientes del 01 de Enero al 31 de Marzo de 2019</v>
      </c>
      <c r="B3" s="121"/>
      <c r="C3" s="122"/>
    </row>
    <row r="4" spans="1:3" s="14" customFormat="1" ht="18" customHeight="1" x14ac:dyDescent="0.2">
      <c r="A4" s="123" t="s">
        <v>425</v>
      </c>
      <c r="B4" s="124"/>
      <c r="C4" s="125"/>
    </row>
    <row r="5" spans="1:3" x14ac:dyDescent="0.2">
      <c r="A5" s="80" t="s">
        <v>459</v>
      </c>
      <c r="B5" s="80"/>
      <c r="C5" s="81">
        <v>205823214.49000001</v>
      </c>
    </row>
    <row r="6" spans="1:3" x14ac:dyDescent="0.2">
      <c r="A6" s="82"/>
      <c r="B6" s="83"/>
      <c r="C6" s="84"/>
    </row>
    <row r="7" spans="1:3" x14ac:dyDescent="0.2">
      <c r="A7" s="85" t="s">
        <v>460</v>
      </c>
      <c r="B7" s="86"/>
      <c r="C7" s="87">
        <f>SUM(C8:C13)</f>
        <v>0</v>
      </c>
    </row>
    <row r="8" spans="1:3" x14ac:dyDescent="0.2">
      <c r="A8" s="88" t="s">
        <v>461</v>
      </c>
      <c r="B8" s="89" t="s">
        <v>274</v>
      </c>
      <c r="C8" s="90">
        <v>0</v>
      </c>
    </row>
    <row r="9" spans="1:3" x14ac:dyDescent="0.2">
      <c r="A9" s="91" t="s">
        <v>462</v>
      </c>
      <c r="B9" s="92" t="s">
        <v>471</v>
      </c>
      <c r="C9" s="90">
        <v>0</v>
      </c>
    </row>
    <row r="10" spans="1:3" x14ac:dyDescent="0.2">
      <c r="A10" s="91" t="s">
        <v>463</v>
      </c>
      <c r="B10" s="92" t="s">
        <v>282</v>
      </c>
      <c r="C10" s="90">
        <v>0</v>
      </c>
    </row>
    <row r="11" spans="1:3" x14ac:dyDescent="0.2">
      <c r="A11" s="91" t="s">
        <v>464</v>
      </c>
      <c r="B11" s="92" t="s">
        <v>283</v>
      </c>
      <c r="C11" s="90">
        <v>0</v>
      </c>
    </row>
    <row r="12" spans="1:3" x14ac:dyDescent="0.2">
      <c r="A12" s="91" t="s">
        <v>465</v>
      </c>
      <c r="B12" s="92" t="s">
        <v>284</v>
      </c>
      <c r="C12" s="90">
        <v>0</v>
      </c>
    </row>
    <row r="13" spans="1:3" x14ac:dyDescent="0.2">
      <c r="A13" s="88" t="s">
        <v>466</v>
      </c>
      <c r="B13" s="89" t="s">
        <v>467</v>
      </c>
      <c r="C13" s="90">
        <v>0</v>
      </c>
    </row>
    <row r="14" spans="1:3" x14ac:dyDescent="0.2">
      <c r="A14" s="82"/>
      <c r="B14" s="93"/>
      <c r="C14" s="94"/>
    </row>
    <row r="15" spans="1:3" x14ac:dyDescent="0.2">
      <c r="A15" s="85" t="s">
        <v>49</v>
      </c>
      <c r="B15" s="86"/>
      <c r="C15" s="87">
        <f>SUM(C16:C18)</f>
        <v>8550500.4199999999</v>
      </c>
    </row>
    <row r="16" spans="1:3" x14ac:dyDescent="0.2">
      <c r="A16" s="88">
        <v>3.1</v>
      </c>
      <c r="B16" s="92" t="s">
        <v>470</v>
      </c>
      <c r="C16" s="90">
        <v>0</v>
      </c>
    </row>
    <row r="17" spans="1:3" x14ac:dyDescent="0.2">
      <c r="A17" s="91">
        <v>3.2</v>
      </c>
      <c r="B17" s="92" t="s">
        <v>468</v>
      </c>
      <c r="C17" s="90">
        <v>8550500.4199999999</v>
      </c>
    </row>
    <row r="18" spans="1:3" x14ac:dyDescent="0.2">
      <c r="A18" s="91">
        <v>3.3</v>
      </c>
      <c r="B18" s="89" t="s">
        <v>469</v>
      </c>
      <c r="C18" s="95">
        <v>0</v>
      </c>
    </row>
    <row r="19" spans="1:3" x14ac:dyDescent="0.2">
      <c r="A19" s="82"/>
      <c r="B19" s="96"/>
      <c r="C19" s="97"/>
    </row>
    <row r="20" spans="1:3" x14ac:dyDescent="0.2">
      <c r="A20" s="80" t="s">
        <v>48</v>
      </c>
      <c r="B20" s="80"/>
      <c r="C20" s="81">
        <f>C5+C7-C15</f>
        <v>197272714.07000002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C39"/>
  <sheetViews>
    <sheetView showGridLines="0" workbookViewId="0">
      <selection activeCell="A5" sqref="A5"/>
    </sheetView>
  </sheetViews>
  <sheetFormatPr baseColWidth="10" defaultRowHeight="11.25" x14ac:dyDescent="0.2"/>
  <cols>
    <col min="1" max="1" width="3.7109375" style="13" customWidth="1"/>
    <col min="2" max="2" width="62.140625" style="13" customWidth="1"/>
    <col min="3" max="3" width="17.7109375" style="13" customWidth="1"/>
    <col min="4" max="16384" width="11.42578125" style="13"/>
  </cols>
  <sheetData>
    <row r="1" spans="1:3" s="15" customFormat="1" ht="18.95" customHeight="1" x14ac:dyDescent="0.25">
      <c r="A1" s="114" t="str">
        <f>ESF!A1</f>
        <v>MUNICIPIO DE GUANAJUATO</v>
      </c>
      <c r="B1" s="115"/>
      <c r="C1" s="116"/>
    </row>
    <row r="2" spans="1:3" s="15" customFormat="1" ht="18.95" customHeight="1" x14ac:dyDescent="0.25">
      <c r="A2" s="126" t="s">
        <v>430</v>
      </c>
      <c r="B2" s="127"/>
      <c r="C2" s="128"/>
    </row>
    <row r="3" spans="1:3" s="15" customFormat="1" ht="18.95" customHeight="1" x14ac:dyDescent="0.25">
      <c r="A3" s="120" t="str">
        <f>ESF!A3</f>
        <v>Correspondientes del 01 de Enero al 31 de Marzo de 2019</v>
      </c>
      <c r="B3" s="121"/>
      <c r="C3" s="122"/>
    </row>
    <row r="4" spans="1:3" x14ac:dyDescent="0.2">
      <c r="A4" s="123" t="s">
        <v>425</v>
      </c>
      <c r="B4" s="124"/>
      <c r="C4" s="125"/>
    </row>
    <row r="5" spans="1:3" x14ac:dyDescent="0.2">
      <c r="A5" s="80" t="s">
        <v>472</v>
      </c>
      <c r="B5" s="80"/>
      <c r="C5" s="98">
        <v>114364312.06999999</v>
      </c>
    </row>
    <row r="6" spans="1:3" x14ac:dyDescent="0.2">
      <c r="A6" s="99"/>
      <c r="B6" s="83"/>
      <c r="C6" s="100"/>
    </row>
    <row r="7" spans="1:3" x14ac:dyDescent="0.2">
      <c r="A7" s="85" t="s">
        <v>473</v>
      </c>
      <c r="B7" s="86"/>
      <c r="C7" s="87">
        <f>SUM(C8:C28)</f>
        <v>9038918.7699999996</v>
      </c>
    </row>
    <row r="8" spans="1:3" x14ac:dyDescent="0.2">
      <c r="A8" s="101">
        <v>2.1</v>
      </c>
      <c r="B8" s="89" t="s">
        <v>302</v>
      </c>
      <c r="C8" s="90">
        <v>0</v>
      </c>
    </row>
    <row r="9" spans="1:3" x14ac:dyDescent="0.2">
      <c r="A9" s="101">
        <v>2.2000000000000002</v>
      </c>
      <c r="B9" s="89" t="s">
        <v>299</v>
      </c>
      <c r="C9" s="90">
        <v>0</v>
      </c>
    </row>
    <row r="10" spans="1:3" x14ac:dyDescent="0.2">
      <c r="A10" s="102">
        <v>2.2999999999999998</v>
      </c>
      <c r="B10" s="92" t="s">
        <v>168</v>
      </c>
      <c r="C10" s="90">
        <v>0</v>
      </c>
    </row>
    <row r="11" spans="1:3" x14ac:dyDescent="0.2">
      <c r="A11" s="102">
        <v>2.4</v>
      </c>
      <c r="B11" s="92" t="s">
        <v>169</v>
      </c>
      <c r="C11" s="90">
        <v>0</v>
      </c>
    </row>
    <row r="12" spans="1:3" x14ac:dyDescent="0.2">
      <c r="A12" s="102">
        <v>2.5</v>
      </c>
      <c r="B12" s="92" t="s">
        <v>170</v>
      </c>
      <c r="C12" s="90">
        <v>0</v>
      </c>
    </row>
    <row r="13" spans="1:3" x14ac:dyDescent="0.2">
      <c r="A13" s="102">
        <v>2.6</v>
      </c>
      <c r="B13" s="92" t="s">
        <v>171</v>
      </c>
      <c r="C13" s="90">
        <v>0</v>
      </c>
    </row>
    <row r="14" spans="1:3" x14ac:dyDescent="0.2">
      <c r="A14" s="102">
        <v>2.7</v>
      </c>
      <c r="B14" s="92" t="s">
        <v>172</v>
      </c>
      <c r="C14" s="90">
        <v>0</v>
      </c>
    </row>
    <row r="15" spans="1:3" x14ac:dyDescent="0.2">
      <c r="A15" s="102">
        <v>2.8</v>
      </c>
      <c r="B15" s="92" t="s">
        <v>173</v>
      </c>
      <c r="C15" s="90">
        <v>0</v>
      </c>
    </row>
    <row r="16" spans="1:3" x14ac:dyDescent="0.2">
      <c r="A16" s="102">
        <v>2.9</v>
      </c>
      <c r="B16" s="92" t="s">
        <v>175</v>
      </c>
      <c r="C16" s="90">
        <v>0</v>
      </c>
    </row>
    <row r="17" spans="1:3" x14ac:dyDescent="0.2">
      <c r="A17" s="102" t="s">
        <v>474</v>
      </c>
      <c r="B17" s="92" t="s">
        <v>475</v>
      </c>
      <c r="C17" s="90">
        <v>7900665.8600000003</v>
      </c>
    </row>
    <row r="18" spans="1:3" x14ac:dyDescent="0.2">
      <c r="A18" s="102" t="s">
        <v>504</v>
      </c>
      <c r="B18" s="92" t="s">
        <v>177</v>
      </c>
      <c r="C18" s="90">
        <v>0</v>
      </c>
    </row>
    <row r="19" spans="1:3" x14ac:dyDescent="0.2">
      <c r="A19" s="102" t="s">
        <v>505</v>
      </c>
      <c r="B19" s="92" t="s">
        <v>476</v>
      </c>
      <c r="C19" s="90">
        <v>289209.56</v>
      </c>
    </row>
    <row r="20" spans="1:3" x14ac:dyDescent="0.2">
      <c r="A20" s="102" t="s">
        <v>506</v>
      </c>
      <c r="B20" s="92" t="s">
        <v>477</v>
      </c>
      <c r="C20" s="90">
        <v>0</v>
      </c>
    </row>
    <row r="21" spans="1:3" x14ac:dyDescent="0.2">
      <c r="A21" s="102" t="s">
        <v>507</v>
      </c>
      <c r="B21" s="92" t="s">
        <v>478</v>
      </c>
      <c r="C21" s="90">
        <v>0</v>
      </c>
    </row>
    <row r="22" spans="1:3" x14ac:dyDescent="0.2">
      <c r="A22" s="102" t="s">
        <v>479</v>
      </c>
      <c r="B22" s="92" t="s">
        <v>480</v>
      </c>
      <c r="C22" s="90">
        <v>0</v>
      </c>
    </row>
    <row r="23" spans="1:3" x14ac:dyDescent="0.2">
      <c r="A23" s="102" t="s">
        <v>481</v>
      </c>
      <c r="B23" s="92" t="s">
        <v>482</v>
      </c>
      <c r="C23" s="90">
        <v>0</v>
      </c>
    </row>
    <row r="24" spans="1:3" x14ac:dyDescent="0.2">
      <c r="A24" s="102" t="s">
        <v>483</v>
      </c>
      <c r="B24" s="92" t="s">
        <v>484</v>
      </c>
      <c r="C24" s="90">
        <v>0</v>
      </c>
    </row>
    <row r="25" spans="1:3" x14ac:dyDescent="0.2">
      <c r="A25" s="102" t="s">
        <v>485</v>
      </c>
      <c r="B25" s="92" t="s">
        <v>486</v>
      </c>
      <c r="C25" s="90">
        <v>0</v>
      </c>
    </row>
    <row r="26" spans="1:3" x14ac:dyDescent="0.2">
      <c r="A26" s="102" t="s">
        <v>487</v>
      </c>
      <c r="B26" s="92" t="s">
        <v>488</v>
      </c>
      <c r="C26" s="90">
        <v>849043.35</v>
      </c>
    </row>
    <row r="27" spans="1:3" x14ac:dyDescent="0.2">
      <c r="A27" s="102" t="s">
        <v>489</v>
      </c>
      <c r="B27" s="92" t="s">
        <v>490</v>
      </c>
      <c r="C27" s="90">
        <v>0</v>
      </c>
    </row>
    <row r="28" spans="1:3" x14ac:dyDescent="0.2">
      <c r="A28" s="102" t="s">
        <v>491</v>
      </c>
      <c r="B28" s="89" t="s">
        <v>492</v>
      </c>
      <c r="C28" s="90">
        <v>0</v>
      </c>
    </row>
    <row r="29" spans="1:3" x14ac:dyDescent="0.2">
      <c r="A29" s="103"/>
      <c r="B29" s="104"/>
      <c r="C29" s="105"/>
    </row>
    <row r="30" spans="1:3" x14ac:dyDescent="0.2">
      <c r="A30" s="85" t="s">
        <v>493</v>
      </c>
      <c r="B30" s="86"/>
      <c r="C30" s="87">
        <f>SUM(C31:C37)</f>
        <v>0</v>
      </c>
    </row>
    <row r="31" spans="1:3" x14ac:dyDescent="0.2">
      <c r="A31" s="102" t="s">
        <v>494</v>
      </c>
      <c r="B31" s="92" t="s">
        <v>371</v>
      </c>
      <c r="C31" s="90">
        <v>0</v>
      </c>
    </row>
    <row r="32" spans="1:3" x14ac:dyDescent="0.2">
      <c r="A32" s="102" t="s">
        <v>495</v>
      </c>
      <c r="B32" s="92" t="s">
        <v>46</v>
      </c>
      <c r="C32" s="90">
        <v>0</v>
      </c>
    </row>
    <row r="33" spans="1:3" x14ac:dyDescent="0.2">
      <c r="A33" s="102" t="s">
        <v>496</v>
      </c>
      <c r="B33" s="92" t="s">
        <v>381</v>
      </c>
      <c r="C33" s="90">
        <v>0</v>
      </c>
    </row>
    <row r="34" spans="1:3" x14ac:dyDescent="0.2">
      <c r="A34" s="102" t="s">
        <v>497</v>
      </c>
      <c r="B34" s="92" t="s">
        <v>498</v>
      </c>
      <c r="C34" s="90">
        <v>0</v>
      </c>
    </row>
    <row r="35" spans="1:3" x14ac:dyDescent="0.2">
      <c r="A35" s="102" t="s">
        <v>499</v>
      </c>
      <c r="B35" s="92" t="s">
        <v>500</v>
      </c>
      <c r="C35" s="90">
        <v>0</v>
      </c>
    </row>
    <row r="36" spans="1:3" x14ac:dyDescent="0.2">
      <c r="A36" s="102" t="s">
        <v>501</v>
      </c>
      <c r="B36" s="92" t="s">
        <v>389</v>
      </c>
      <c r="C36" s="90">
        <v>0</v>
      </c>
    </row>
    <row r="37" spans="1:3" x14ac:dyDescent="0.2">
      <c r="A37" s="102" t="s">
        <v>502</v>
      </c>
      <c r="B37" s="89" t="s">
        <v>503</v>
      </c>
      <c r="C37" s="95">
        <v>0</v>
      </c>
    </row>
    <row r="38" spans="1:3" x14ac:dyDescent="0.2">
      <c r="A38" s="99"/>
      <c r="B38" s="106"/>
      <c r="C38" s="107"/>
    </row>
    <row r="39" spans="1:3" x14ac:dyDescent="0.2">
      <c r="A39" s="108" t="s">
        <v>50</v>
      </c>
      <c r="B39" s="80"/>
      <c r="C39" s="81">
        <f>C5-C7+C30</f>
        <v>105325393.3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horizontalDpi="4294967295" verticalDpi="4294967295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B98"/>
    <pageSetUpPr fitToPage="1"/>
  </sheetPr>
  <dimension ref="A1:J46"/>
  <sheetViews>
    <sheetView topLeftCell="A41" workbookViewId="0">
      <selection activeCell="A5" sqref="A5"/>
    </sheetView>
  </sheetViews>
  <sheetFormatPr baseColWidth="10" defaultColWidth="9.140625" defaultRowHeight="11.25" x14ac:dyDescent="0.2"/>
  <cols>
    <col min="1" max="1" width="10" style="9" customWidth="1"/>
    <col min="2" max="2" width="68.5703125" style="9" bestFit="1" customWidth="1"/>
    <col min="3" max="3" width="17.42578125" style="9" bestFit="1" customWidth="1"/>
    <col min="4" max="5" width="23.7109375" style="9" bestFit="1" customWidth="1"/>
    <col min="6" max="6" width="19.28515625" style="9" customWidth="1"/>
    <col min="7" max="7" width="20.5703125" style="9" customWidth="1"/>
    <col min="8" max="8" width="20.28515625" style="9" customWidth="1"/>
    <col min="9" max="9" width="11" style="9" bestFit="1" customWidth="1"/>
    <col min="10" max="10" width="14.140625" style="9" bestFit="1" customWidth="1"/>
    <col min="11" max="16384" width="9.140625" style="9"/>
  </cols>
  <sheetData>
    <row r="1" spans="1:10" ht="18.95" customHeight="1" x14ac:dyDescent="0.2">
      <c r="A1" s="129" t="str">
        <f>'Notas a los Edos Financieros'!A1</f>
        <v>MUNICIPIO DE GUANAJUATO</v>
      </c>
      <c r="B1" s="130"/>
      <c r="C1" s="130"/>
      <c r="D1" s="130"/>
      <c r="E1" s="130"/>
      <c r="F1" s="130"/>
      <c r="G1" s="20" t="s">
        <v>121</v>
      </c>
      <c r="H1" s="21">
        <f>'Notas a los Edos Financieros'!E1</f>
        <v>2019</v>
      </c>
    </row>
    <row r="2" spans="1:10" ht="18.95" customHeight="1" x14ac:dyDescent="0.2">
      <c r="A2" s="129" t="s">
        <v>431</v>
      </c>
      <c r="B2" s="130"/>
      <c r="C2" s="130"/>
      <c r="D2" s="130"/>
      <c r="E2" s="130"/>
      <c r="F2" s="130"/>
      <c r="G2" s="20" t="s">
        <v>123</v>
      </c>
      <c r="H2" s="21" t="str">
        <f>'Notas a los Edos Financieros'!E2</f>
        <v>Trimestral</v>
      </c>
    </row>
    <row r="3" spans="1:10" ht="18.95" customHeight="1" x14ac:dyDescent="0.2">
      <c r="A3" s="129" t="str">
        <f>'Notas a los Edos Financieros'!A3</f>
        <v>Correspondientes del 01 de Enero al 31 de Marzo de 2019</v>
      </c>
      <c r="B3" s="130"/>
      <c r="C3" s="130"/>
      <c r="D3" s="130"/>
      <c r="E3" s="130"/>
      <c r="F3" s="130"/>
      <c r="G3" s="20" t="s">
        <v>125</v>
      </c>
      <c r="H3" s="21">
        <f>'Notas a los Edos Financieros'!E3</f>
        <v>1</v>
      </c>
    </row>
    <row r="4" spans="1:10" x14ac:dyDescent="0.2">
      <c r="A4" s="54" t="s">
        <v>657</v>
      </c>
      <c r="B4" s="47"/>
      <c r="C4" s="47"/>
      <c r="D4" s="47"/>
      <c r="E4" s="47"/>
      <c r="F4" s="47"/>
      <c r="G4" s="47"/>
      <c r="H4" s="47"/>
      <c r="I4" s="45"/>
      <c r="J4" s="45"/>
    </row>
    <row r="5" spans="1:10" x14ac:dyDescent="0.2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x14ac:dyDescent="0.2">
      <c r="A6" s="22" t="s">
        <v>96</v>
      </c>
      <c r="B6" s="22" t="s">
        <v>426</v>
      </c>
      <c r="C6" s="22" t="s">
        <v>112</v>
      </c>
      <c r="D6" s="22" t="s">
        <v>427</v>
      </c>
      <c r="E6" s="22" t="s">
        <v>428</v>
      </c>
      <c r="F6" s="22" t="s">
        <v>111</v>
      </c>
      <c r="G6" s="22" t="s">
        <v>89</v>
      </c>
      <c r="H6" s="22" t="s">
        <v>114</v>
      </c>
      <c r="I6" s="22" t="s">
        <v>115</v>
      </c>
      <c r="J6" s="22" t="s">
        <v>116</v>
      </c>
    </row>
    <row r="7" spans="1:10" s="16" customFormat="1" x14ac:dyDescent="0.2">
      <c r="A7" s="77">
        <v>7000</v>
      </c>
      <c r="B7" s="78" t="s">
        <v>90</v>
      </c>
      <c r="C7" s="78"/>
      <c r="D7" s="78"/>
      <c r="E7" s="78"/>
      <c r="F7" s="78"/>
      <c r="G7" s="78"/>
      <c r="H7" s="78"/>
      <c r="I7" s="78"/>
      <c r="J7" s="48"/>
    </row>
    <row r="8" spans="1:10" x14ac:dyDescent="0.2">
      <c r="A8" s="75">
        <v>7110</v>
      </c>
      <c r="B8" s="75" t="s">
        <v>89</v>
      </c>
      <c r="C8" s="76">
        <v>0</v>
      </c>
      <c r="D8" s="76">
        <v>0</v>
      </c>
      <c r="E8" s="76">
        <v>0</v>
      </c>
      <c r="F8" s="76">
        <v>0</v>
      </c>
      <c r="G8" s="75"/>
      <c r="H8" s="75"/>
      <c r="I8" s="75"/>
      <c r="J8" s="45"/>
    </row>
    <row r="9" spans="1:10" x14ac:dyDescent="0.2">
      <c r="A9" s="75">
        <v>7120</v>
      </c>
      <c r="B9" s="75" t="s">
        <v>88</v>
      </c>
      <c r="C9" s="76">
        <v>0</v>
      </c>
      <c r="D9" s="76">
        <v>0</v>
      </c>
      <c r="E9" s="76">
        <v>0</v>
      </c>
      <c r="F9" s="76">
        <v>0</v>
      </c>
      <c r="G9" s="75"/>
      <c r="H9" s="75"/>
      <c r="I9" s="75"/>
      <c r="J9" s="45"/>
    </row>
    <row r="10" spans="1:10" x14ac:dyDescent="0.2">
      <c r="A10" s="75">
        <v>7130</v>
      </c>
      <c r="B10" s="75" t="s">
        <v>87</v>
      </c>
      <c r="C10" s="76">
        <v>0</v>
      </c>
      <c r="D10" s="76">
        <v>0</v>
      </c>
      <c r="E10" s="76">
        <v>0</v>
      </c>
      <c r="F10" s="76">
        <v>0</v>
      </c>
      <c r="G10" s="75"/>
      <c r="H10" s="75"/>
      <c r="I10" s="75"/>
      <c r="J10" s="45"/>
    </row>
    <row r="11" spans="1:10" x14ac:dyDescent="0.2">
      <c r="A11" s="75">
        <v>7140</v>
      </c>
      <c r="B11" s="75" t="s">
        <v>86</v>
      </c>
      <c r="C11" s="76">
        <v>0</v>
      </c>
      <c r="D11" s="76">
        <v>0</v>
      </c>
      <c r="E11" s="76">
        <v>0</v>
      </c>
      <c r="F11" s="76">
        <v>0</v>
      </c>
      <c r="G11" s="75"/>
      <c r="H11" s="75"/>
      <c r="I11" s="75"/>
      <c r="J11" s="45"/>
    </row>
    <row r="12" spans="1:10" x14ac:dyDescent="0.2">
      <c r="A12" s="75">
        <v>7150</v>
      </c>
      <c r="B12" s="75" t="s">
        <v>85</v>
      </c>
      <c r="C12" s="76">
        <v>0</v>
      </c>
      <c r="D12" s="76">
        <v>0</v>
      </c>
      <c r="E12" s="76">
        <v>0</v>
      </c>
      <c r="F12" s="76">
        <v>0</v>
      </c>
      <c r="G12" s="75"/>
      <c r="H12" s="75"/>
      <c r="I12" s="75"/>
      <c r="J12" s="45"/>
    </row>
    <row r="13" spans="1:10" x14ac:dyDescent="0.2">
      <c r="A13" s="75">
        <v>7160</v>
      </c>
      <c r="B13" s="75" t="s">
        <v>84</v>
      </c>
      <c r="C13" s="76">
        <v>0</v>
      </c>
      <c r="D13" s="76">
        <v>0</v>
      </c>
      <c r="E13" s="76">
        <v>0</v>
      </c>
      <c r="F13" s="76">
        <v>0</v>
      </c>
      <c r="G13" s="75"/>
      <c r="H13" s="75"/>
      <c r="I13" s="75"/>
      <c r="J13" s="45"/>
    </row>
    <row r="14" spans="1:10" x14ac:dyDescent="0.2">
      <c r="A14" s="75">
        <v>7210</v>
      </c>
      <c r="B14" s="75" t="s">
        <v>83</v>
      </c>
      <c r="C14" s="76">
        <v>0</v>
      </c>
      <c r="D14" s="76">
        <v>0</v>
      </c>
      <c r="E14" s="76">
        <v>0</v>
      </c>
      <c r="F14" s="76">
        <v>0</v>
      </c>
      <c r="G14" s="75"/>
      <c r="H14" s="75"/>
      <c r="I14" s="75"/>
      <c r="J14" s="45"/>
    </row>
    <row r="15" spans="1:10" x14ac:dyDescent="0.2">
      <c r="A15" s="75">
        <v>7220</v>
      </c>
      <c r="B15" s="75" t="s">
        <v>82</v>
      </c>
      <c r="C15" s="76">
        <v>0</v>
      </c>
      <c r="D15" s="76">
        <v>0</v>
      </c>
      <c r="E15" s="76">
        <v>0</v>
      </c>
      <c r="F15" s="76">
        <v>0</v>
      </c>
      <c r="G15" s="75"/>
      <c r="H15" s="75"/>
      <c r="I15" s="75"/>
      <c r="J15" s="45"/>
    </row>
    <row r="16" spans="1:10" x14ac:dyDescent="0.2">
      <c r="A16" s="75">
        <v>7230</v>
      </c>
      <c r="B16" s="75" t="s">
        <v>81</v>
      </c>
      <c r="C16" s="76">
        <v>0</v>
      </c>
      <c r="D16" s="76">
        <v>0</v>
      </c>
      <c r="E16" s="76">
        <v>0</v>
      </c>
      <c r="F16" s="76">
        <v>0</v>
      </c>
      <c r="G16" s="75"/>
      <c r="H16" s="75"/>
      <c r="I16" s="75"/>
      <c r="J16" s="45"/>
    </row>
    <row r="17" spans="1:10" x14ac:dyDescent="0.2">
      <c r="A17" s="75">
        <v>7240</v>
      </c>
      <c r="B17" s="75" t="s">
        <v>80</v>
      </c>
      <c r="C17" s="76">
        <v>0</v>
      </c>
      <c r="D17" s="76">
        <v>0</v>
      </c>
      <c r="E17" s="76">
        <v>0</v>
      </c>
      <c r="F17" s="76">
        <v>0</v>
      </c>
      <c r="G17" s="75"/>
      <c r="H17" s="75"/>
      <c r="I17" s="75"/>
      <c r="J17" s="45"/>
    </row>
    <row r="18" spans="1:10" x14ac:dyDescent="0.2">
      <c r="A18" s="75">
        <v>7250</v>
      </c>
      <c r="B18" s="75" t="s">
        <v>79</v>
      </c>
      <c r="C18" s="76">
        <v>0</v>
      </c>
      <c r="D18" s="76">
        <v>0</v>
      </c>
      <c r="E18" s="76">
        <v>0</v>
      </c>
      <c r="F18" s="76">
        <v>0</v>
      </c>
      <c r="G18" s="75"/>
      <c r="H18" s="75"/>
      <c r="I18" s="75"/>
      <c r="J18" s="45"/>
    </row>
    <row r="19" spans="1:10" x14ac:dyDescent="0.2">
      <c r="A19" s="75">
        <v>7260</v>
      </c>
      <c r="B19" s="75" t="s">
        <v>78</v>
      </c>
      <c r="C19" s="76">
        <v>0</v>
      </c>
      <c r="D19" s="76">
        <v>0</v>
      </c>
      <c r="E19" s="76">
        <v>0</v>
      </c>
      <c r="F19" s="76">
        <v>0</v>
      </c>
      <c r="G19" s="75"/>
      <c r="H19" s="75"/>
      <c r="I19" s="75"/>
      <c r="J19" s="45"/>
    </row>
    <row r="20" spans="1:10" x14ac:dyDescent="0.2">
      <c r="A20" s="75">
        <v>7310</v>
      </c>
      <c r="B20" s="75" t="s">
        <v>77</v>
      </c>
      <c r="C20" s="76">
        <v>0</v>
      </c>
      <c r="D20" s="76">
        <v>0</v>
      </c>
      <c r="E20" s="76">
        <v>0</v>
      </c>
      <c r="F20" s="76">
        <v>0</v>
      </c>
      <c r="G20" s="75"/>
      <c r="H20" s="75"/>
      <c r="I20" s="75"/>
      <c r="J20" s="45"/>
    </row>
    <row r="21" spans="1:10" x14ac:dyDescent="0.2">
      <c r="A21" s="75">
        <v>7320</v>
      </c>
      <c r="B21" s="75" t="s">
        <v>76</v>
      </c>
      <c r="C21" s="76">
        <v>0</v>
      </c>
      <c r="D21" s="76">
        <v>0</v>
      </c>
      <c r="E21" s="76">
        <v>0</v>
      </c>
      <c r="F21" s="76">
        <v>0</v>
      </c>
      <c r="G21" s="75"/>
      <c r="H21" s="75"/>
      <c r="I21" s="75"/>
      <c r="J21" s="45"/>
    </row>
    <row r="22" spans="1:10" x14ac:dyDescent="0.2">
      <c r="A22" s="75">
        <v>7330</v>
      </c>
      <c r="B22" s="75" t="s">
        <v>75</v>
      </c>
      <c r="C22" s="76">
        <v>0</v>
      </c>
      <c r="D22" s="76">
        <v>0</v>
      </c>
      <c r="E22" s="76">
        <v>0</v>
      </c>
      <c r="F22" s="76">
        <v>0</v>
      </c>
      <c r="G22" s="75"/>
      <c r="H22" s="75"/>
      <c r="I22" s="75"/>
      <c r="J22" s="45"/>
    </row>
    <row r="23" spans="1:10" x14ac:dyDescent="0.2">
      <c r="A23" s="75">
        <v>7340</v>
      </c>
      <c r="B23" s="75" t="s">
        <v>74</v>
      </c>
      <c r="C23" s="76">
        <v>0</v>
      </c>
      <c r="D23" s="76">
        <v>0</v>
      </c>
      <c r="E23" s="76">
        <v>0</v>
      </c>
      <c r="F23" s="76">
        <v>0</v>
      </c>
      <c r="G23" s="75"/>
      <c r="H23" s="75"/>
      <c r="I23" s="75"/>
      <c r="J23" s="45"/>
    </row>
    <row r="24" spans="1:10" x14ac:dyDescent="0.2">
      <c r="A24" s="75">
        <v>7350</v>
      </c>
      <c r="B24" s="75" t="s">
        <v>73</v>
      </c>
      <c r="C24" s="76">
        <v>0</v>
      </c>
      <c r="D24" s="76">
        <v>0</v>
      </c>
      <c r="E24" s="76">
        <v>0</v>
      </c>
      <c r="F24" s="76">
        <v>0</v>
      </c>
      <c r="G24" s="75"/>
      <c r="H24" s="75"/>
      <c r="I24" s="75"/>
      <c r="J24" s="45"/>
    </row>
    <row r="25" spans="1:10" x14ac:dyDescent="0.2">
      <c r="A25" s="75">
        <v>7360</v>
      </c>
      <c r="B25" s="75" t="s">
        <v>72</v>
      </c>
      <c r="C25" s="76">
        <v>0</v>
      </c>
      <c r="D25" s="76">
        <v>0</v>
      </c>
      <c r="E25" s="76">
        <v>0</v>
      </c>
      <c r="F25" s="76">
        <v>0</v>
      </c>
      <c r="G25" s="75"/>
      <c r="H25" s="75"/>
      <c r="I25" s="75"/>
      <c r="J25" s="45"/>
    </row>
    <row r="26" spans="1:10" x14ac:dyDescent="0.2">
      <c r="A26" s="75">
        <v>7410</v>
      </c>
      <c r="B26" s="75" t="s">
        <v>71</v>
      </c>
      <c r="C26" s="76">
        <v>0</v>
      </c>
      <c r="D26" s="76">
        <v>0</v>
      </c>
      <c r="E26" s="76">
        <v>0</v>
      </c>
      <c r="F26" s="76">
        <v>0</v>
      </c>
      <c r="G26" s="75"/>
      <c r="H26" s="75"/>
      <c r="I26" s="75"/>
      <c r="J26" s="45"/>
    </row>
    <row r="27" spans="1:10" x14ac:dyDescent="0.2">
      <c r="A27" s="75">
        <v>7420</v>
      </c>
      <c r="B27" s="75" t="s">
        <v>70</v>
      </c>
      <c r="C27" s="76">
        <v>0</v>
      </c>
      <c r="D27" s="76">
        <v>0</v>
      </c>
      <c r="E27" s="76">
        <v>0</v>
      </c>
      <c r="F27" s="76">
        <v>0</v>
      </c>
      <c r="G27" s="75"/>
      <c r="H27" s="75"/>
      <c r="I27" s="75"/>
      <c r="J27" s="45"/>
    </row>
    <row r="28" spans="1:10" x14ac:dyDescent="0.2">
      <c r="A28" s="75">
        <v>7510</v>
      </c>
      <c r="B28" s="75" t="s">
        <v>69</v>
      </c>
      <c r="C28" s="76">
        <v>0</v>
      </c>
      <c r="D28" s="76">
        <v>0</v>
      </c>
      <c r="E28" s="76">
        <v>0</v>
      </c>
      <c r="F28" s="76">
        <v>0</v>
      </c>
      <c r="G28" s="75"/>
      <c r="H28" s="75"/>
      <c r="I28" s="75"/>
      <c r="J28" s="45"/>
    </row>
    <row r="29" spans="1:10" x14ac:dyDescent="0.2">
      <c r="A29" s="75">
        <v>7520</v>
      </c>
      <c r="B29" s="75" t="s">
        <v>68</v>
      </c>
      <c r="C29" s="76">
        <v>0</v>
      </c>
      <c r="D29" s="76">
        <v>0</v>
      </c>
      <c r="E29" s="76">
        <v>0</v>
      </c>
      <c r="F29" s="76">
        <v>0</v>
      </c>
      <c r="G29" s="75"/>
      <c r="H29" s="75"/>
      <c r="I29" s="75"/>
      <c r="J29" s="45"/>
    </row>
    <row r="30" spans="1:10" x14ac:dyDescent="0.2">
      <c r="A30" s="75">
        <v>7610</v>
      </c>
      <c r="B30" s="75" t="s">
        <v>67</v>
      </c>
      <c r="C30" s="76">
        <v>0</v>
      </c>
      <c r="D30" s="76">
        <v>0</v>
      </c>
      <c r="E30" s="76">
        <v>0</v>
      </c>
      <c r="F30" s="76">
        <v>0</v>
      </c>
      <c r="G30" s="75"/>
      <c r="H30" s="75"/>
      <c r="I30" s="75"/>
      <c r="J30" s="45"/>
    </row>
    <row r="31" spans="1:10" x14ac:dyDescent="0.2">
      <c r="A31" s="75">
        <v>7620</v>
      </c>
      <c r="B31" s="75" t="s">
        <v>66</v>
      </c>
      <c r="C31" s="76">
        <v>0</v>
      </c>
      <c r="D31" s="76">
        <v>0</v>
      </c>
      <c r="E31" s="76">
        <v>0</v>
      </c>
      <c r="F31" s="76">
        <v>0</v>
      </c>
      <c r="G31" s="75"/>
      <c r="H31" s="75"/>
      <c r="I31" s="75"/>
      <c r="J31" s="45"/>
    </row>
    <row r="32" spans="1:10" x14ac:dyDescent="0.2">
      <c r="A32" s="75">
        <v>7630</v>
      </c>
      <c r="B32" s="75" t="s">
        <v>65</v>
      </c>
      <c r="C32" s="76">
        <v>0</v>
      </c>
      <c r="D32" s="76">
        <v>0</v>
      </c>
      <c r="E32" s="76">
        <v>0</v>
      </c>
      <c r="F32" s="76">
        <v>0</v>
      </c>
      <c r="G32" s="75"/>
      <c r="H32" s="75"/>
      <c r="I32" s="75"/>
      <c r="J32" s="45"/>
    </row>
    <row r="33" spans="1:10" x14ac:dyDescent="0.2">
      <c r="A33" s="75">
        <v>7640</v>
      </c>
      <c r="B33" s="75" t="s">
        <v>64</v>
      </c>
      <c r="C33" s="76">
        <v>0</v>
      </c>
      <c r="D33" s="76">
        <v>0</v>
      </c>
      <c r="E33" s="76">
        <v>0</v>
      </c>
      <c r="F33" s="76">
        <v>0</v>
      </c>
      <c r="G33" s="75"/>
      <c r="H33" s="75"/>
      <c r="I33" s="75"/>
      <c r="J33" s="45"/>
    </row>
    <row r="34" spans="1:10" s="16" customFormat="1" x14ac:dyDescent="0.2">
      <c r="A34" s="77">
        <v>8000</v>
      </c>
      <c r="B34" s="78" t="s">
        <v>63</v>
      </c>
      <c r="C34" s="78"/>
      <c r="D34" s="78"/>
      <c r="E34" s="78"/>
      <c r="F34" s="78"/>
      <c r="G34" s="78"/>
      <c r="H34" s="78"/>
      <c r="I34" s="78"/>
      <c r="J34" s="48"/>
    </row>
    <row r="35" spans="1:10" x14ac:dyDescent="0.2">
      <c r="A35" s="75">
        <v>8110</v>
      </c>
      <c r="B35" s="75" t="s">
        <v>62</v>
      </c>
      <c r="C35" s="76">
        <v>0</v>
      </c>
      <c r="D35" s="76">
        <v>0</v>
      </c>
      <c r="E35" s="76">
        <v>0</v>
      </c>
      <c r="F35" s="76">
        <v>0</v>
      </c>
      <c r="G35" s="75"/>
      <c r="H35" s="75"/>
      <c r="I35" s="75"/>
      <c r="J35" s="45"/>
    </row>
    <row r="36" spans="1:10" x14ac:dyDescent="0.2">
      <c r="A36" s="75">
        <v>8120</v>
      </c>
      <c r="B36" s="75" t="s">
        <v>61</v>
      </c>
      <c r="C36" s="76">
        <v>0</v>
      </c>
      <c r="D36" s="76">
        <v>0</v>
      </c>
      <c r="E36" s="76">
        <v>0</v>
      </c>
      <c r="F36" s="76">
        <v>0</v>
      </c>
      <c r="G36" s="75"/>
      <c r="H36" s="75"/>
      <c r="I36" s="75"/>
      <c r="J36" s="45"/>
    </row>
    <row r="37" spans="1:10" x14ac:dyDescent="0.2">
      <c r="A37" s="75">
        <v>8130</v>
      </c>
      <c r="B37" s="75" t="s">
        <v>60</v>
      </c>
      <c r="C37" s="76">
        <v>0</v>
      </c>
      <c r="D37" s="76">
        <v>0</v>
      </c>
      <c r="E37" s="76">
        <v>0</v>
      </c>
      <c r="F37" s="76">
        <v>0</v>
      </c>
      <c r="G37" s="75"/>
      <c r="H37" s="75"/>
      <c r="I37" s="75"/>
      <c r="J37" s="45"/>
    </row>
    <row r="38" spans="1:10" x14ac:dyDescent="0.2">
      <c r="A38" s="75">
        <v>8140</v>
      </c>
      <c r="B38" s="75" t="s">
        <v>59</v>
      </c>
      <c r="C38" s="76">
        <v>0</v>
      </c>
      <c r="D38" s="76">
        <v>0</v>
      </c>
      <c r="E38" s="76">
        <v>0</v>
      </c>
      <c r="F38" s="76">
        <v>0</v>
      </c>
      <c r="G38" s="75"/>
      <c r="H38" s="75"/>
      <c r="I38" s="75"/>
      <c r="J38" s="45"/>
    </row>
    <row r="39" spans="1:10" x14ac:dyDescent="0.2">
      <c r="A39" s="75">
        <v>8150</v>
      </c>
      <c r="B39" s="75" t="s">
        <v>58</v>
      </c>
      <c r="C39" s="76">
        <v>0</v>
      </c>
      <c r="D39" s="76">
        <v>0</v>
      </c>
      <c r="E39" s="76">
        <v>0</v>
      </c>
      <c r="F39" s="76">
        <v>0</v>
      </c>
      <c r="G39" s="75"/>
      <c r="H39" s="75"/>
      <c r="I39" s="75"/>
      <c r="J39" s="45"/>
    </row>
    <row r="40" spans="1:10" x14ac:dyDescent="0.2">
      <c r="A40" s="75">
        <v>8210</v>
      </c>
      <c r="B40" s="75" t="s">
        <v>57</v>
      </c>
      <c r="C40" s="76">
        <v>0</v>
      </c>
      <c r="D40" s="76">
        <v>0</v>
      </c>
      <c r="E40" s="76">
        <v>0</v>
      </c>
      <c r="F40" s="76">
        <v>0</v>
      </c>
      <c r="G40" s="75"/>
      <c r="H40" s="75"/>
      <c r="I40" s="75"/>
      <c r="J40" s="45"/>
    </row>
    <row r="41" spans="1:10" x14ac:dyDescent="0.2">
      <c r="A41" s="75">
        <v>8220</v>
      </c>
      <c r="B41" s="75" t="s">
        <v>56</v>
      </c>
      <c r="C41" s="76">
        <v>0</v>
      </c>
      <c r="D41" s="76">
        <v>0</v>
      </c>
      <c r="E41" s="76">
        <v>0</v>
      </c>
      <c r="F41" s="76">
        <v>0</v>
      </c>
      <c r="G41" s="75"/>
      <c r="H41" s="75"/>
      <c r="I41" s="75"/>
      <c r="J41" s="45"/>
    </row>
    <row r="42" spans="1:10" x14ac:dyDescent="0.2">
      <c r="A42" s="75">
        <v>8230</v>
      </c>
      <c r="B42" s="75" t="s">
        <v>55</v>
      </c>
      <c r="C42" s="76">
        <v>0</v>
      </c>
      <c r="D42" s="76">
        <v>0</v>
      </c>
      <c r="E42" s="76">
        <v>0</v>
      </c>
      <c r="F42" s="76">
        <v>0</v>
      </c>
      <c r="G42" s="75"/>
      <c r="H42" s="75"/>
      <c r="I42" s="75"/>
      <c r="J42" s="45"/>
    </row>
    <row r="43" spans="1:10" x14ac:dyDescent="0.2">
      <c r="A43" s="75">
        <v>8240</v>
      </c>
      <c r="B43" s="75" t="s">
        <v>54</v>
      </c>
      <c r="C43" s="76">
        <v>0</v>
      </c>
      <c r="D43" s="76">
        <v>0</v>
      </c>
      <c r="E43" s="76">
        <v>0</v>
      </c>
      <c r="F43" s="76">
        <v>0</v>
      </c>
      <c r="G43" s="75"/>
      <c r="H43" s="75"/>
      <c r="I43" s="75"/>
      <c r="J43" s="45"/>
    </row>
    <row r="44" spans="1:10" x14ac:dyDescent="0.2">
      <c r="A44" s="75">
        <v>8250</v>
      </c>
      <c r="B44" s="75" t="s">
        <v>53</v>
      </c>
      <c r="C44" s="76">
        <v>0</v>
      </c>
      <c r="D44" s="76">
        <v>0</v>
      </c>
      <c r="E44" s="76">
        <v>0</v>
      </c>
      <c r="F44" s="76">
        <v>0</v>
      </c>
      <c r="G44" s="75"/>
      <c r="H44" s="75"/>
      <c r="I44" s="75"/>
      <c r="J44" s="45"/>
    </row>
    <row r="45" spans="1:10" x14ac:dyDescent="0.2">
      <c r="A45" s="75">
        <v>8260</v>
      </c>
      <c r="B45" s="75" t="s">
        <v>52</v>
      </c>
      <c r="C45" s="76">
        <v>0</v>
      </c>
      <c r="D45" s="76">
        <v>0</v>
      </c>
      <c r="E45" s="76">
        <v>0</v>
      </c>
      <c r="F45" s="76">
        <v>0</v>
      </c>
      <c r="G45" s="75"/>
      <c r="H45" s="75"/>
      <c r="I45" s="75"/>
      <c r="J45" s="45"/>
    </row>
    <row r="46" spans="1:10" x14ac:dyDescent="0.2">
      <c r="A46" s="75">
        <v>8270</v>
      </c>
      <c r="B46" s="75" t="s">
        <v>51</v>
      </c>
      <c r="C46" s="76">
        <v>0</v>
      </c>
      <c r="D46" s="76">
        <v>0</v>
      </c>
      <c r="E46" s="76">
        <v>0</v>
      </c>
      <c r="F46" s="76">
        <v>0</v>
      </c>
      <c r="G46" s="75"/>
      <c r="H46" s="75"/>
      <c r="I46" s="75"/>
      <c r="J46" s="4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8" fitToHeight="0" orientation="landscape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2019-04-29T19:04:21Z</cp:lastPrinted>
  <dcterms:created xsi:type="dcterms:W3CDTF">2012-12-11T20:36:24Z</dcterms:created>
  <dcterms:modified xsi:type="dcterms:W3CDTF">2019-04-29T19:22:10Z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