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-120" yWindow="-120" windowWidth="20730" windowHeight="11160" tabRatio="62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62" l="1"/>
  <c r="C27" i="62"/>
  <c r="C19" i="62"/>
  <c r="C100" i="60"/>
  <c r="C99" i="60" s="1"/>
  <c r="C107" i="60"/>
  <c r="C117" i="60"/>
  <c r="C128" i="60"/>
  <c r="C131" i="60"/>
  <c r="C134" i="60"/>
  <c r="C137" i="60"/>
  <c r="C142" i="60"/>
  <c r="C146" i="60"/>
  <c r="C122" i="59" l="1"/>
  <c r="C115" i="59"/>
  <c r="D25" i="59" l="1"/>
  <c r="C25" i="59"/>
  <c r="D15" i="62" l="1"/>
  <c r="C15" i="62"/>
  <c r="D115" i="59" l="1"/>
  <c r="D47" i="59"/>
  <c r="C47" i="59"/>
  <c r="C43" i="59"/>
  <c r="A1" i="59" l="1"/>
  <c r="A1" i="61" s="1"/>
  <c r="A1" i="60" l="1"/>
  <c r="D199" i="59" l="1"/>
  <c r="E199" i="59"/>
  <c r="C167" i="60" l="1"/>
  <c r="C161" i="60"/>
  <c r="C219" i="60"/>
  <c r="C218" i="60" s="1"/>
  <c r="C208" i="60"/>
  <c r="C206" i="60"/>
  <c r="C204" i="60"/>
  <c r="C198" i="60"/>
  <c r="C195" i="60"/>
  <c r="C186" i="60"/>
  <c r="C182" i="60"/>
  <c r="C180" i="60"/>
  <c r="C177" i="60"/>
  <c r="C174" i="60"/>
  <c r="C171" i="60"/>
  <c r="C157" i="60"/>
  <c r="C151" i="60"/>
  <c r="C149" i="60"/>
  <c r="C304" i="59"/>
  <c r="C297" i="59"/>
  <c r="D280" i="59"/>
  <c r="E280" i="59"/>
  <c r="F280" i="59"/>
  <c r="G280" i="59"/>
  <c r="C280" i="59"/>
  <c r="E258" i="59"/>
  <c r="D258" i="59"/>
  <c r="C258" i="59"/>
  <c r="D252" i="59"/>
  <c r="E252" i="59"/>
  <c r="C252" i="59"/>
  <c r="C127" i="60" l="1"/>
  <c r="C160" i="60"/>
  <c r="C170" i="60"/>
  <c r="C185" i="60"/>
  <c r="C98" i="60" l="1"/>
  <c r="D157" i="60" s="1"/>
  <c r="D195" i="60"/>
  <c r="D218" i="60"/>
  <c r="D100" i="60"/>
  <c r="D146" i="60"/>
  <c r="D111" i="60"/>
  <c r="D119" i="60"/>
  <c r="D135" i="60"/>
  <c r="D139" i="60"/>
  <c r="D155" i="60"/>
  <c r="D159" i="60"/>
  <c r="D163" i="60"/>
  <c r="D183" i="60"/>
  <c r="D187" i="60"/>
  <c r="D199" i="60"/>
  <c r="D207" i="60"/>
  <c r="D215" i="60"/>
  <c r="D104" i="60"/>
  <c r="D120" i="60"/>
  <c r="D124" i="60"/>
  <c r="D128" i="60"/>
  <c r="D148" i="60"/>
  <c r="D156" i="60"/>
  <c r="D168" i="60"/>
  <c r="D180" i="60"/>
  <c r="D192" i="60"/>
  <c r="D200" i="60"/>
  <c r="D112" i="60"/>
  <c r="D132" i="60"/>
  <c r="D140" i="60"/>
  <c r="D172" i="60"/>
  <c r="D184" i="60"/>
  <c r="D216" i="60"/>
  <c r="D105" i="60"/>
  <c r="D113" i="60"/>
  <c r="D121" i="60"/>
  <c r="D133" i="60"/>
  <c r="D141" i="60"/>
  <c r="D145" i="60"/>
  <c r="D169" i="60"/>
  <c r="D173" i="60"/>
  <c r="D189" i="60"/>
  <c r="D197" i="60"/>
  <c r="D205" i="60"/>
  <c r="D209" i="60"/>
  <c r="D98" i="60"/>
  <c r="D102" i="60"/>
  <c r="D106" i="60"/>
  <c r="D118" i="60"/>
  <c r="D122" i="60"/>
  <c r="D130" i="60"/>
  <c r="D138" i="60"/>
  <c r="D150" i="60"/>
  <c r="D154" i="60"/>
  <c r="D166" i="60"/>
  <c r="D174" i="60"/>
  <c r="D178" i="60"/>
  <c r="D194" i="60"/>
  <c r="D198" i="60"/>
  <c r="D206" i="60"/>
  <c r="D214" i="60"/>
  <c r="D204" i="60"/>
  <c r="D131" i="60"/>
  <c r="D99" i="60"/>
  <c r="D107" i="60"/>
  <c r="D185" i="60"/>
  <c r="D161" i="60"/>
  <c r="D151" i="60"/>
  <c r="D170" i="60"/>
  <c r="D171" i="60"/>
  <c r="D219" i="60"/>
  <c r="D208" i="60"/>
  <c r="D137" i="60" l="1"/>
  <c r="D149" i="60"/>
  <c r="D167" i="60"/>
  <c r="D117" i="60"/>
  <c r="D210" i="60"/>
  <c r="D190" i="60"/>
  <c r="D158" i="60"/>
  <c r="D134" i="60"/>
  <c r="D114" i="60"/>
  <c r="D213" i="60"/>
  <c r="D193" i="60"/>
  <c r="D165" i="60"/>
  <c r="D125" i="60"/>
  <c r="D101" i="60"/>
  <c r="D160" i="60"/>
  <c r="D212" i="60"/>
  <c r="D176" i="60"/>
  <c r="D144" i="60"/>
  <c r="D108" i="60"/>
  <c r="D203" i="60"/>
  <c r="D179" i="60"/>
  <c r="D143" i="60"/>
  <c r="D115" i="60"/>
  <c r="D182" i="60"/>
  <c r="D177" i="60"/>
  <c r="D127" i="60"/>
  <c r="D202" i="60"/>
  <c r="D186" i="60"/>
  <c r="D162" i="60"/>
  <c r="D142" i="60"/>
  <c r="D126" i="60"/>
  <c r="D110" i="60"/>
  <c r="D217" i="60"/>
  <c r="D201" i="60"/>
  <c r="D181" i="60"/>
  <c r="D153" i="60"/>
  <c r="D129" i="60"/>
  <c r="D109" i="60"/>
  <c r="D196" i="60"/>
  <c r="D152" i="60"/>
  <c r="D220" i="60"/>
  <c r="D188" i="60"/>
  <c r="D164" i="60"/>
  <c r="D136" i="60"/>
  <c r="D116" i="60"/>
  <c r="D211" i="60"/>
  <c r="D191" i="60"/>
  <c r="D175" i="60"/>
  <c r="D147" i="60"/>
  <c r="D123" i="60"/>
  <c r="D103" i="60"/>
  <c r="D237" i="59"/>
  <c r="E237" i="59"/>
  <c r="C237" i="59"/>
  <c r="C235" i="59"/>
  <c r="C231" i="59"/>
  <c r="C228" i="59"/>
  <c r="C223" i="59"/>
  <c r="C217" i="59"/>
  <c r="D246" i="59"/>
  <c r="E246" i="59"/>
  <c r="C246" i="59"/>
  <c r="D235" i="59"/>
  <c r="E235" i="59"/>
  <c r="D231" i="59"/>
  <c r="E231" i="59"/>
  <c r="D228" i="59"/>
  <c r="E228" i="59"/>
  <c r="D223" i="59"/>
  <c r="E223" i="59"/>
  <c r="D217" i="59"/>
  <c r="E217" i="59"/>
  <c r="D213" i="59"/>
  <c r="E213" i="59"/>
  <c r="C213" i="59"/>
  <c r="D206" i="59"/>
  <c r="E206" i="59"/>
  <c r="C206" i="59"/>
  <c r="D204" i="59"/>
  <c r="E204" i="59"/>
  <c r="C204" i="59"/>
  <c r="D202" i="59"/>
  <c r="E202" i="59"/>
  <c r="C202" i="59"/>
  <c r="C199" i="59"/>
  <c r="C184" i="59"/>
  <c r="C183" i="59" s="1"/>
  <c r="D122" i="59"/>
  <c r="E198" i="59" l="1"/>
  <c r="D198" i="59"/>
  <c r="D216" i="59"/>
  <c r="C198" i="59"/>
  <c r="E216" i="59"/>
  <c r="C216" i="59"/>
  <c r="D43" i="59" l="1"/>
  <c r="C10" i="59"/>
  <c r="H3" i="65" l="1"/>
  <c r="H2" i="65"/>
  <c r="H1" i="65"/>
  <c r="E3" i="60"/>
  <c r="E2" i="60"/>
  <c r="E1" i="60"/>
  <c r="H3" i="59"/>
  <c r="H2" i="59"/>
  <c r="H1" i="59"/>
  <c r="A3" i="65"/>
  <c r="A1" i="65"/>
  <c r="A3" i="59" l="1"/>
  <c r="E3" i="62"/>
  <c r="E2" i="62"/>
  <c r="E1" i="62"/>
  <c r="E3" i="61"/>
  <c r="E2" i="61"/>
  <c r="E1" i="61"/>
  <c r="E19" i="59"/>
  <c r="F19" i="59" s="1"/>
  <c r="G19" i="59" s="1"/>
  <c r="A1" i="64" l="1"/>
  <c r="A1" i="63"/>
  <c r="A3" i="60"/>
  <c r="A3" i="64"/>
  <c r="A3" i="63"/>
  <c r="A3" i="61"/>
  <c r="A3" i="62"/>
  <c r="A1" i="62"/>
</calcChain>
</file>

<file path=xl/sharedStrings.xml><?xml version="1.0" encoding="utf-8"?>
<sst xmlns="http://schemas.openxmlformats.org/spreadsheetml/2006/main" count="1066" uniqueCount="729">
  <si>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</si>
  <si>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</si>
  <si>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</si>
  <si>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</si>
  <si>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</si>
  <si>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</si>
  <si>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</si>
  <si>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</si>
  <si>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</si>
  <si>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</si>
  <si>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</si>
  <si>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</si>
  <si>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</si>
  <si>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</si>
  <si>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</si>
  <si>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</si>
  <si>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</si>
  <si>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</si>
  <si>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</si>
  <si>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</si>
  <si>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</si>
  <si>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</si>
  <si>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</si>
  <si>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</si>
  <si>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</si>
  <si>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</si>
  <si>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</si>
  <si>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</si>
  <si>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</si>
  <si>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</si>
  <si>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</si>
  <si>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</si>
  <si>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</si>
  <si>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</si>
  <si>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</si>
  <si>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</si>
  <si>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</si>
  <si>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</si>
  <si>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</si>
  <si>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</si>
  <si>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</si>
  <si>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</si>
  <si>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</si>
  <si>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</si>
  <si>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</si>
  <si>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</si>
  <si>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</si>
  <si>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</si>
  <si>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</si>
  <si>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</si>
  <si>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</si>
  <si>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</si>
  <si>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</si>
  <si>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</si>
  <si>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</si>
  <si>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</si>
  <si>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</si>
  <si>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</si>
  <si>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</si>
  <si>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</si>
  <si>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</si>
  <si>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</si>
  <si>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</si>
  <si>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</si>
  <si>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</si>
  <si>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</si>
  <si>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</si>
  <si>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</si>
  <si>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</si>
  <si>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</si>
  <si>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</si>
  <si>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</si>
  <si>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</si>
  <si>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</si>
  <si>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</si>
  <si>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</si>
  <si>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</si>
  <si>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</si>
  <si>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</si>
  <si>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</si>
  <si>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</si>
  <si>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</si>
  <si>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</si>
  <si>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</si>
  <si>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</si>
  <si>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</si>
  <si>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</si>
  <si>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</si>
  <si>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</si>
  <si>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</si>
  <si>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</si>
  <si>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</si>
  <si>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</si>
  <si>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</si>
  <si>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</si>
  <si>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</si>
  <si>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</si>
  <si>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</si>
  <si>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</si>
  <si>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</si>
  <si>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</si>
  <si>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</si>
  <si>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</si>
  <si>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</si>
  <si>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</si>
  <si>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</si>
  <si>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</si>
  <si>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</si>
  <si>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</si>
  <si>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</si>
  <si>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</si>
  <si>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</si>
  <si>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</si>
  <si>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</si>
  <si>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</si>
  <si>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</si>
  <si>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</si>
  <si>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</si>
  <si>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</si>
  <si>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</si>
  <si>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</si>
  <si>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</si>
  <si>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</si>
  <si>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</si>
  <si>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</si>
  <si>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</si>
  <si>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</si>
  <si>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</si>
  <si>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</si>
  <si>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</si>
  <si>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</si>
  <si>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</si>
  <si>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</si>
  <si>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</si>
  <si>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</si>
  <si>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</si>
  <si>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</si>
  <si>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</si>
  <si>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</si>
  <si>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</si>
  <si>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</si>
  <si>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</si>
  <si>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</si>
  <si>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</si>
  <si>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</si>
  <si>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</si>
  <si>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</si>
  <si>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</si>
  <si>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</si>
  <si>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</si>
  <si>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</si>
  <si>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</si>
  <si>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</si>
  <si>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</si>
  <si>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</si>
  <si>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</si>
  <si>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</si>
  <si>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</si>
  <si>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</si>
  <si>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</si>
  <si>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</si>
  <si>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</si>
  <si>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</si>
  <si>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</si>
  <si>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</si>
  <si>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</si>
  <si>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</si>
  <si>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</si>
  <si>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</si>
  <si>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</si>
  <si>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</si>
  <si>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</si>
  <si>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</si>
  <si>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</si>
  <si>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</si>
  <si>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</si>
  <si>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</si>
  <si>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</si>
  <si>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</si>
  <si>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</si>
  <si>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</si>
  <si>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</si>
  <si>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</si>
  <si>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</si>
  <si>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</si>
  <si>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</si>
  <si>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</si>
  <si>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</si>
  <si>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</si>
  <si>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</si>
  <si>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</si>
  <si>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</si>
  <si>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</si>
  <si>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</si>
  <si>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</si>
  <si>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</si>
  <si>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</si>
  <si>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</si>
  <si>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</si>
  <si>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</si>
  <si>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</si>
  <si>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</si>
  <si>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</si>
  <si>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</si>
  <si>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</si>
  <si>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</si>
  <si>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</si>
  <si>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</si>
  <si>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</si>
  <si>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</si>
  <si>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</si>
  <si>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</si>
  <si>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</si>
  <si>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</si>
  <si>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</si>
  <si>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</si>
  <si>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</si>
  <si>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</si>
  <si>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</si>
  <si>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</si>
  <si>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</si>
  <si>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</si>
  <si>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</si>
  <si>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</si>
  <si>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</si>
  <si>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</si>
  <si>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</si>
  <si>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</si>
  <si>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</si>
  <si>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</si>
  <si>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</si>
  <si>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</si>
  <si>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</si>
  <si>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</si>
  <si>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</si>
  <si>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</si>
  <si>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</si>
  <si>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</si>
  <si>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</si>
  <si>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</si>
  <si>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</si>
  <si>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</si>
  <si>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</si>
  <si>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</si>
  <si>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</si>
  <si>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</si>
  <si>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</si>
  <si>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</si>
  <si>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</si>
  <si>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</si>
  <si>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</si>
  <si>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</si>
  <si>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</si>
  <si>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</si>
  <si>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</si>
  <si>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</si>
  <si>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</si>
  <si>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</si>
  <si>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</si>
  <si>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</si>
  <si>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</si>
  <si>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</si>
  <si>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</si>
  <si>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</si>
  <si>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</si>
  <si>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</si>
  <si>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</si>
  <si>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</si>
  <si>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</si>
  <si>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</si>
  <si>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</si>
  <si>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</si>
  <si>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</si>
  <si>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</si>
  <si>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</si>
  <si>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</si>
  <si>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</si>
  <si>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</si>
  <si>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</si>
  <si>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</si>
  <si>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</si>
  <si>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</si>
  <si>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</si>
  <si>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</si>
  <si>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</si>
  <si>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</si>
  <si>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</si>
  <si>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</si>
  <si>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</si>
  <si>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</si>
  <si>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</si>
  <si>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</si>
  <si>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</si>
  <si>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</si>
  <si>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</si>
  <si>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</si>
  <si>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</si>
  <si>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</si>
  <si>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</si>
  <si>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</si>
  <si>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</si>
  <si>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</si>
  <si>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</si>
  <si>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</si>
  <si>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</si>
  <si>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</si>
  <si>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</si>
  <si>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</si>
  <si>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</si>
  <si>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</si>
  <si>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</si>
  <si>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</si>
  <si>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</si>
  <si>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</si>
  <si>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</si>
  <si>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</si>
  <si>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</si>
  <si>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</si>
  <si>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</si>
  <si>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</si>
  <si>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</si>
  <si>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</si>
  <si>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</si>
  <si>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</si>
  <si>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</si>
  <si>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</si>
  <si>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</si>
  <si>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</si>
  <si>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</si>
  <si>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</si>
  <si>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</si>
  <si>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</si>
  <si>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</si>
  <si>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</si>
  <si>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</si>
  <si>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</si>
  <si>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</si>
  <si>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</si>
  <si>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</si>
  <si>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</si>
  <si>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</si>
  <si>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</si>
  <si>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</si>
  <si>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</si>
  <si>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</si>
  <si>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</si>
  <si>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</si>
  <si>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</si>
  <si>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</si>
  <si>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</si>
  <si>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</si>
  <si>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</si>
  <si>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</si>
  <si>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</si>
  <si>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</si>
  <si>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</si>
  <si>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</si>
  <si>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</si>
  <si>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</si>
  <si>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</si>
  <si>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</si>
  <si>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</si>
  <si>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</si>
  <si>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</si>
  <si>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</si>
  <si>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</si>
  <si>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</si>
  <si>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</si>
  <si>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</si>
  <si>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</si>
  <si>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</si>
  <si>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</si>
  <si>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</si>
  <si>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</si>
  <si>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</si>
  <si>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</si>
  <si>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</si>
  <si>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</si>
  <si>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</si>
  <si>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</si>
  <si>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</si>
  <si>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</si>
  <si>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</si>
  <si>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</si>
  <si>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</si>
  <si>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</si>
  <si>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</si>
  <si>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</si>
  <si>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</si>
  <si>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</si>
  <si>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</si>
  <si>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</si>
  <si>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</si>
  <si>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</si>
  <si>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</si>
  <si>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</si>
  <si>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</si>
  <si>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</si>
  <si>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</si>
  <si>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</si>
  <si>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</si>
  <si>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</si>
  <si>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</si>
  <si>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</si>
  <si>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</si>
  <si>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</si>
  <si>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</si>
  <si>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</si>
  <si>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</si>
  <si>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</si>
  <si>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</si>
  <si>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</si>
  <si>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</si>
  <si>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</si>
  <si>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</si>
  <si>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</si>
  <si>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</si>
  <si>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</si>
  <si>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</si>
  <si>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</si>
  <si>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</si>
  <si>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</si>
  <si>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</si>
  <si>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</si>
  <si>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</si>
  <si>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</si>
  <si>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</si>
  <si>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</si>
  <si>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</si>
  <si>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</si>
  <si>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</si>
  <si>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</si>
  <si>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</si>
  <si>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</si>
  <si>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</si>
  <si>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</si>
  <si>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</si>
  <si>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</si>
  <si>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</si>
  <si>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</si>
  <si>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</si>
  <si>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</si>
  <si>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</si>
  <si>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</si>
  <si>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</si>
  <si>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</si>
  <si>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</si>
  <si>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</si>
  <si>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</si>
  <si>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</si>
  <si>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</si>
  <si>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</si>
  <si>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</si>
  <si>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</si>
  <si>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</si>
  <si>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</si>
  <si>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</si>
  <si>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</si>
  <si>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</si>
  <si>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</si>
  <si>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</si>
  <si>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</si>
  <si>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</si>
  <si>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</si>
  <si>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</si>
  <si>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</si>
  <si>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</si>
  <si>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</si>
  <si>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</si>
  <si>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</si>
  <si>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</si>
  <si>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</si>
  <si>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</si>
  <si>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</si>
  <si>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</si>
  <si>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</si>
  <si>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</si>
  <si>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</si>
  <si>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</si>
  <si>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</si>
  <si>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</si>
  <si>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</si>
  <si>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</si>
  <si>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</si>
  <si>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</si>
  <si>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</si>
  <si>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</si>
  <si>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</si>
  <si>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</si>
  <si>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</si>
  <si>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</si>
  <si>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</si>
  <si>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</si>
  <si>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</si>
  <si>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</si>
  <si>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</si>
  <si>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</si>
  <si>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</si>
  <si>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</si>
  <si>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</si>
  <si>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</si>
  <si>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</si>
  <si>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</si>
  <si>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</si>
  <si>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</si>
  <si>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</si>
  <si>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</si>
  <si>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</si>
  <si>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</si>
  <si>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</si>
  <si>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</si>
  <si>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</si>
  <si>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</si>
  <si>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</si>
  <si>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</si>
  <si>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</si>
  <si>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</si>
  <si>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</si>
  <si>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</si>
  <si>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</si>
  <si>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</si>
  <si>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</si>
  <si>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</si>
  <si>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</si>
  <si>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</si>
  <si>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</si>
  <si>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</si>
  <si>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</si>
  <si>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t>BAJIO#239552970102-INVERSION PARTICIPACIONES'2019</t>
  </si>
  <si>
    <t>BAJIO#238369760102-INVERSION FAISM'2019</t>
  </si>
  <si>
    <t>BAJIO#238370570102-INVERSION FORTAMUN'2019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</si>
  <si>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</si>
  <si>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r>
      <t xml:space="preserve">ESF-04 INVENTARIO  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</si>
  <si>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</si>
  <si>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</si>
  <si>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</si>
  <si>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</si>
  <si>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</si>
  <si>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</si>
  <si>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</si>
  <si>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</si>
  <si>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</si>
  <si>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</si>
  <si>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</si>
  <si>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</si>
  <si>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</si>
  <si>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</si>
  <si>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</si>
  <si>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</si>
  <si>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</si>
  <si>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</si>
  <si>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</si>
  <si>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</si>
  <si>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</si>
  <si>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</si>
  <si>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</si>
  <si>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</si>
  <si>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</si>
  <si>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</si>
  <si>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</si>
  <si>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</si>
  <si>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</si>
  <si>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</si>
  <si>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</si>
  <si>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</si>
  <si>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</si>
  <si>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</si>
  <si>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</si>
  <si>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</si>
  <si>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</si>
  <si>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r>
      <t xml:space="preserve">ESF-11 OTROS ACTIVOS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</si>
  <si>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</si>
  <si>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ACT-03 OTROS INGRESOS   </t>
    </r>
    <r>
      <rPr>
        <b/>
        <sz val="8"/>
        <color rgb="FFFF0000"/>
        <rFont val="Arial"/>
        <family val="2"/>
      </rPr>
      <t>NO APLICA</t>
    </r>
  </si>
  <si>
    <r>
      <t xml:space="preserve">EFE-03 CONCILIACION DEL FLUJO DE EFECTIVO  </t>
    </r>
    <r>
      <rPr>
        <b/>
        <sz val="8"/>
        <color rgb="FFFF0000"/>
        <rFont val="Arial"/>
        <family val="2"/>
      </rPr>
      <t>NO APLICA</t>
    </r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</si>
  <si>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</si>
  <si>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98.20 TIIE (Inversiòn diaria)</t>
  </si>
  <si>
    <t>Saldos de ejercicios anteriores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</si>
  <si>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</si>
  <si>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</si>
  <si>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 xml:space="preserve">GARCIA BARAJAS PEDRO EDUARDO       </t>
  </si>
  <si>
    <t xml:space="preserve">SANABRIA LUNA ELIAS                </t>
  </si>
  <si>
    <t xml:space="preserve">SANDOVAL LOPEZ EDITH REBECA        </t>
  </si>
  <si>
    <t xml:space="preserve">MAYORGA CARMONA MA DE JESUS        </t>
  </si>
  <si>
    <t>Otros deudores</t>
  </si>
  <si>
    <t xml:space="preserve">COMISION MUNICIPAL DEL DEPORTE Y   </t>
  </si>
  <si>
    <t xml:space="preserve">SECRETARIA DE DESARROLLO AGRARIO   </t>
  </si>
  <si>
    <t xml:space="preserve">INSTITUTO ESTATAL DE ATENCION AL   </t>
  </si>
  <si>
    <t xml:space="preserve">TRABAJOS Y SERVICIOS GENERALES     </t>
  </si>
  <si>
    <t xml:space="preserve">COMISION DE DEPORTE DEL ESTADO     </t>
  </si>
  <si>
    <t xml:space="preserve">COMUNIDAD SAN JOSE DE LLANOS       </t>
  </si>
  <si>
    <t xml:space="preserve">VAZQUEZ LOPEZ CESAR                </t>
  </si>
  <si>
    <t xml:space="preserve">PROG 3X1 P/MIGRANTES               </t>
  </si>
  <si>
    <t xml:space="preserve">FONSECA LEDEZMA MAYRA              </t>
  </si>
  <si>
    <t xml:space="preserve">GONZALEZ MONTIEL NANCY ADRIANA     </t>
  </si>
  <si>
    <t xml:space="preserve">MATA NAVARRO NADIA IRAIS           </t>
  </si>
  <si>
    <t xml:space="preserve">GODINEZ GUTIERREZ ROSA MARIA       </t>
  </si>
  <si>
    <t xml:space="preserve">REYES VARGAS ANA ELIZABETH         </t>
  </si>
  <si>
    <t xml:space="preserve">CERVANTES RAMIREZ ELENA            </t>
  </si>
  <si>
    <t xml:space="preserve">VEGA PATLAN JUAN MANUEL            </t>
  </si>
  <si>
    <t xml:space="preserve">CAMPOS ALVARADO ENRIQUE            </t>
  </si>
  <si>
    <t xml:space="preserve">BARAJAS MORENO MARIA GUADALUPE     </t>
  </si>
  <si>
    <t xml:space="preserve">CRUCES IBARRA LUIS OCTAVIO         </t>
  </si>
  <si>
    <t xml:space="preserve">MURILLO DIAZ KARINA                </t>
  </si>
  <si>
    <t xml:space="preserve">OLMOS VELAZQUEZ JUAN MANUEL        </t>
  </si>
  <si>
    <t xml:space="preserve">GAMEZ ALAMILLA PATRICIA            </t>
  </si>
  <si>
    <t xml:space="preserve">ORIZABA OLIVARES MARIA ISABEL      </t>
  </si>
  <si>
    <t xml:space="preserve">ARIAS RUIZ GLORIA ALEJANDRA        </t>
  </si>
  <si>
    <t xml:space="preserve">HERRERA TUDON ADRIANA              </t>
  </si>
  <si>
    <t xml:space="preserve">CERVANTES ORTEGA MATILDE           </t>
  </si>
  <si>
    <t xml:space="preserve">RODRIGUEZ RAMONA                   </t>
  </si>
  <si>
    <t xml:space="preserve">CRUCES RODRIGUEZ ELVIRA            </t>
  </si>
  <si>
    <t xml:space="preserve">VAZQUEZ SALAS LUCIA MARIANA        </t>
  </si>
  <si>
    <t xml:space="preserve">VILLA HERNANDEZ PABLO              </t>
  </si>
  <si>
    <t xml:space="preserve">JARAMILLO LICEA GLORIA DEL ROCIO   </t>
  </si>
  <si>
    <t xml:space="preserve">LLAMAS TORRES GUADALUPE            </t>
  </si>
  <si>
    <t xml:space="preserve">DOMINGUEZ RANGEL MARTINA           </t>
  </si>
  <si>
    <t xml:space="preserve">AVILA MURRIETA MA CATALINA         </t>
  </si>
  <si>
    <t xml:space="preserve">MALACARA COSS FRANCISCO JAVIER     </t>
  </si>
  <si>
    <t xml:space="preserve">ESTRADA HERNANDEZ LUIS MANUEL      </t>
  </si>
  <si>
    <t xml:space="preserve">REGALADO GALINDO ANA MARIA         </t>
  </si>
  <si>
    <t xml:space="preserve">HERNANDEZ ORTEGA KARINA DEL CARMEN </t>
  </si>
  <si>
    <t xml:space="preserve">JUAREZ JUAREZ GUSTAVO EDUARDO      </t>
  </si>
  <si>
    <t xml:space="preserve"> INSTITUTO ESTATAL DE LA CULTURA   </t>
  </si>
  <si>
    <t xml:space="preserve">INSTITUTO DE SEGURIDAD SOCIAL      </t>
  </si>
  <si>
    <t xml:space="preserve">SECRETARIA DE FINANZAS INVERSION   </t>
  </si>
  <si>
    <t xml:space="preserve">INSTITUTO MUNICIPAL DE PLANEACION  </t>
  </si>
  <si>
    <t xml:space="preserve">CONSTRUCCIONES OCTRIZ SA DE CV     </t>
  </si>
  <si>
    <t xml:space="preserve"> PASTRANA MARTINEZ MARIA           </t>
  </si>
  <si>
    <t xml:space="preserve">ORGANIZACION EMPRESARIAL POSTES    </t>
  </si>
  <si>
    <t xml:space="preserve">C3 INTERNACIONAL SC                </t>
  </si>
  <si>
    <t xml:space="preserve">DIMPROSA S A                       </t>
  </si>
  <si>
    <t xml:space="preserve">PLANIF CONST Y RESTAURADORES       </t>
  </si>
  <si>
    <t xml:space="preserve">INMOBILIARIA Y CONSTRUCTORA        </t>
  </si>
  <si>
    <t xml:space="preserve">IGNACIO SANDOVAL HURTADO           </t>
  </si>
  <si>
    <t xml:space="preserve">JUAN JOSE CONCEPCION A             </t>
  </si>
  <si>
    <t xml:space="preserve">MEGAVE 2000 S A                    </t>
  </si>
  <si>
    <t xml:space="preserve">DANIEL MARTINEZ MEDEL              </t>
  </si>
  <si>
    <t xml:space="preserve">ESPECIALIDADES ELECTRICAS          </t>
  </si>
  <si>
    <t xml:space="preserve">GRUPO FEYDO CONSTRUCCION           </t>
  </si>
  <si>
    <t xml:space="preserve">RENE FERNANDEZ HERNANDEZ           </t>
  </si>
  <si>
    <t xml:space="preserve">RUBEN ALEJANDRO MELENDEZ           </t>
  </si>
  <si>
    <t xml:space="preserve">ICONCE CONSTRUCTORA S A            </t>
  </si>
  <si>
    <t xml:space="preserve">NORIA ALTA CONSTRUCCIONES S A      </t>
  </si>
  <si>
    <t xml:space="preserve">CONSTRUCTORA Y EDIFICADORA         </t>
  </si>
  <si>
    <t xml:space="preserve">NAVARRETE MACIAS BENJAMIN          </t>
  </si>
  <si>
    <t xml:space="preserve">RAMOS ARROYO LUIS HECTOR           </t>
  </si>
  <si>
    <t xml:space="preserve">URBANIZACIONES Y EDIFICACIONES     </t>
  </si>
  <si>
    <t xml:space="preserve">JVR CONSTRUCCIONES SA DE CV        </t>
  </si>
  <si>
    <t xml:space="preserve">MARTINEZ ORDAZ MARCO ANTONIO       </t>
  </si>
  <si>
    <t xml:space="preserve">INGENIERIA Y CONSTRUCCIONES SINAI  </t>
  </si>
  <si>
    <t xml:space="preserve">CONSORCIO EN INSTALACIONES         </t>
  </si>
  <si>
    <t xml:space="preserve">CONSTRUCTORA Y CONSULTORA VIAN     </t>
  </si>
  <si>
    <t xml:space="preserve">ANGUIANO AGUILAR JUAN FERNANDO     </t>
  </si>
  <si>
    <t xml:space="preserve">VIALIDADES Y CONSTRUCCIONES TREBOL </t>
  </si>
  <si>
    <t xml:space="preserve">SERVICIOS DE CONSULTORIA EN        </t>
  </si>
  <si>
    <t xml:space="preserve">GESTION DE INGENIERIA Y PROYECTOS  </t>
  </si>
  <si>
    <t>Saldo de anticipo a proveedores pendientes de amortizar.</t>
  </si>
  <si>
    <t>Saldo deudor de ejercicios anteriores</t>
  </si>
  <si>
    <t>Anticipo pendiente de amortizar, generado en 2019</t>
  </si>
  <si>
    <t>Correspondientes del 01 de Enero al 31 de Diciembre de 2019</t>
  </si>
  <si>
    <t xml:space="preserve">SISTEMA MUNICIPAL D I F            </t>
  </si>
  <si>
    <t xml:space="preserve">RUIZ ELBA ISELA                    </t>
  </si>
  <si>
    <t xml:space="preserve">PALAZUELOS GAXIOLA MARTHA          </t>
  </si>
  <si>
    <t xml:space="preserve">A I CONCEPTS CONSTRUCTION          </t>
  </si>
  <si>
    <t xml:space="preserve">CAUDILLO SANCHEZ J SANTANA         </t>
  </si>
  <si>
    <t xml:space="preserve">JOSE ADAN FRANCO                   </t>
  </si>
  <si>
    <t xml:space="preserve">RANGEL MATA JORGE ALBERTO          </t>
  </si>
  <si>
    <t xml:space="preserve">ROJAS BARCENAS FELIX GERARDO       </t>
  </si>
  <si>
    <t xml:space="preserve">MONDRAGON ORIZABA ELIZABETH NAYERI </t>
  </si>
  <si>
    <t xml:space="preserve">RAMIREZ CHAVEZ ADRIANA             </t>
  </si>
  <si>
    <t xml:space="preserve">MENDOZA GAYTAN JUAN CARLOS         </t>
  </si>
  <si>
    <t xml:space="preserve">SANDOVAL SERNA CARLOS              </t>
  </si>
  <si>
    <t xml:space="preserve">RAMIREZ HERNANDEZ KARINA           </t>
  </si>
  <si>
    <t xml:space="preserve">RIVAS DELGADO MARGARITA            </t>
  </si>
  <si>
    <t xml:space="preserve">LANDEROS RAMIREZ IRLANDA SARAHI    </t>
  </si>
  <si>
    <t xml:space="preserve">DELGADO CASILLAS MONSERRAT         </t>
  </si>
  <si>
    <t xml:space="preserve">GUTIERREZ FLORES EVANGELINA        </t>
  </si>
  <si>
    <t xml:space="preserve">SANCHEZ ALVAREZ LETICIA            </t>
  </si>
  <si>
    <t xml:space="preserve">ROCHA ARGOTE FERNANDO              </t>
  </si>
  <si>
    <t xml:space="preserve">PATLAN RANGEL MARIA RUSVELINA      </t>
  </si>
  <si>
    <t xml:space="preserve">MIRELES GONZALEZ ANTONIO LEOBARDO  </t>
  </si>
  <si>
    <t xml:space="preserve">LUNA GUERRA LUIS ALBERTO           </t>
  </si>
  <si>
    <t xml:space="preserve">TORRES GODINEZ MARIO EDUARDO       </t>
  </si>
  <si>
    <t xml:space="preserve">GOBIERNO DEL ESTADO DE GUANAJUATO  </t>
  </si>
  <si>
    <t xml:space="preserve">VALTIERRA VAZQUEZ DANIEL           </t>
  </si>
  <si>
    <t xml:space="preserve"> CONSTRUCCIONES RAMIREZ PALMA S A  </t>
  </si>
  <si>
    <t xml:space="preserve"> GARCIA TOVAR VICENTE APOLINAR     </t>
  </si>
  <si>
    <t xml:space="preserve">PROYECTOS CONSTRUCCION S A DE C V  </t>
  </si>
  <si>
    <t xml:space="preserve">SANTIBAÑEZ RODRIGUEZ FABIAN        </t>
  </si>
  <si>
    <t xml:space="preserve">ARKONSA PROYECTOS CONSTRUCCION     </t>
  </si>
  <si>
    <t xml:space="preserve">ESTRUCTURAS EDIFICACIONES GTO SA   </t>
  </si>
  <si>
    <t xml:space="preserve">MOVIMIENTOS INDUSTRIALES DE LA     </t>
  </si>
  <si>
    <t xml:space="preserve">RODRIGUEZ LARA ALEJANDRO           </t>
  </si>
  <si>
    <t xml:space="preserve">CASTRO GARCIA JORGE LUIS           </t>
  </si>
  <si>
    <t xml:space="preserve">GALVAN BERTADILLO JUAN CARLOS      </t>
  </si>
  <si>
    <t xml:space="preserve">CONSTRUCTORA ERSO SA DE CV         </t>
  </si>
  <si>
    <t xml:space="preserve">GERENCIAMIENTO Y CONSTRUCCION SA   </t>
  </si>
  <si>
    <t xml:space="preserve">OESVA SA DE CV                     </t>
  </si>
  <si>
    <t xml:space="preserve">INGENIO E INNOVACION DE LA         </t>
  </si>
  <si>
    <t xml:space="preserve">GRUPO NIOBIO SA DE CV              </t>
  </si>
  <si>
    <t xml:space="preserve">DOROSA CONSTRUCCIONES DEL BAJIO SA </t>
  </si>
  <si>
    <t xml:space="preserve">CONSTRUCCIONES DIAMANTE AZUL SA DE </t>
  </si>
  <si>
    <t xml:space="preserve">MORALES MORALES JUAN MIGUEL        </t>
  </si>
  <si>
    <t xml:space="preserve">LUACCOM SAS DE CV                  </t>
  </si>
  <si>
    <t xml:space="preserve">JOFLOSA DISTRIBUCIONES SA DE CV    </t>
  </si>
  <si>
    <t xml:space="preserve">PADILLA ELIAS FRANCISCO            </t>
  </si>
  <si>
    <t>Saldo a recuperar en declaraciòn de impuestos del mes de enero del 2020.</t>
  </si>
  <si>
    <t>Anticipo de nómina del personal (se liquidó al trabajador, se aplicará el saldo a pagar al aval durante el ejercicio fiscal 2020).</t>
  </si>
  <si>
    <t>ALVAREZ RAMIREZ JESUS DAVID</t>
  </si>
  <si>
    <t>BARRERA HERNANDEZ ZURIEL ESAU</t>
  </si>
  <si>
    <t>HERNANDEZ IBARRA J. JESUS</t>
  </si>
  <si>
    <t>LIRA RODRIGUEZ LIDIA</t>
  </si>
  <si>
    <t>NAVIA RAMIREZ ARMANDO</t>
  </si>
  <si>
    <t>RAMIREZ GARCIA HECTOR</t>
  </si>
  <si>
    <t>ZAMORATEGUI ESPINOSA MAURICIO</t>
  </si>
  <si>
    <t>PINON MEDINA IGNACIO</t>
  </si>
  <si>
    <t>RAMIREZ MONREAL J JESUS</t>
  </si>
  <si>
    <t>HERNANDEZ FLORES MIGUEL ANGEL</t>
  </si>
  <si>
    <t>GARCIA BUENO IGNACIO</t>
  </si>
  <si>
    <t>VILLANUEVA MARTINEZ JOSE ALBERTO</t>
  </si>
  <si>
    <t>DUARTE TRUJILLO HERON</t>
  </si>
  <si>
    <t>GONZALEZ GUTIERREZ MIGUEL ANGEL</t>
  </si>
  <si>
    <t>ORTEGA GRANADOS FLAVIO</t>
  </si>
  <si>
    <t>IBARRA PEÑA JOSE LUIS</t>
  </si>
  <si>
    <t>Fondos Fijos del area de ingresos,  para la recaudaciòn en cajas del impuesto predial.</t>
  </si>
  <si>
    <t>Saldo deudor generado en el periodo.</t>
  </si>
  <si>
    <t xml:space="preserve">Saldo deudor generado en el periodo, derivado de pagos a CONAGUA por los derechos de agua. </t>
  </si>
  <si>
    <t>Saldo deudor generado en el periodo</t>
  </si>
  <si>
    <t>Saldo generado en ejercicios anterior y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</si>
</sst>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</fills>
  <borders count="20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/>
      <diagonal/>
    </border>
    <border>
      <left/>
      <right/>
      <top style="thin">
        <color rgb="FF01577A"/>
      </top>
      <bottom/>
      <diagonal/>
    </border>
    <border>
      <left/>
      <right style="thin">
        <color rgb="FF01577A"/>
      </right>
      <top style="thin">
        <color rgb="FF01577A"/>
      </top>
      <bottom/>
      <diagonal/>
    </border>
    <border>
      <left style="thin">
        <color rgb="FF01577A"/>
      </left>
      <right/>
      <top/>
      <bottom/>
      <diagonal/>
    </border>
    <border>
      <left/>
      <right style="thin">
        <color rgb="FF01577A"/>
      </right>
      <top/>
      <bottom/>
      <diagonal/>
    </border>
    <border>
      <left style="thin">
        <color rgb="FF01577A"/>
      </left>
      <right/>
      <top/>
      <bottom style="thin">
        <color rgb="FF01577A"/>
      </bottom>
      <diagonal/>
    </border>
    <border>
      <left/>
      <right/>
      <top/>
      <bottom style="thin">
        <color rgb="FF01577A"/>
      </bottom>
      <diagonal/>
    </border>
    <border>
      <left/>
      <right style="thin">
        <color rgb="FF01577A"/>
      </right>
      <top/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</cellStyleXfs>
  <cellXfs count="146">
    <xf numFmtId="0" fontId="0" fillId="0" borderId="0" xfId="0"/>
    <xf numFmtId="0" fontId="2" fillId="0" borderId="0" xfId="0" applyFont="1" applyProtection="1">
      <protection locked="0"/>
    </xf>
    <xf numFmtId="0" fontId="9" fillId="3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2" fillId="3" borderId="0" xfId="8" applyFont="1" applyFill="1" applyAlignment="1">
      <alignment vertical="center"/>
    </xf>
    <xf numFmtId="0" fontId="12" fillId="4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6" borderId="0" xfId="8" applyFont="1" applyFill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6" borderId="0" xfId="9" applyFont="1" applyFill="1" applyAlignment="1">
      <alignment horizontal="right" vertical="center"/>
    </xf>
    <xf numFmtId="0" fontId="6" fillId="6" borderId="0" xfId="9" applyFont="1" applyFill="1" applyAlignment="1">
      <alignment horizontal="left" vertical="center"/>
    </xf>
    <xf numFmtId="0" fontId="6" fillId="6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16" fillId="4" borderId="0" xfId="8" applyFont="1" applyFill="1" applyAlignment="1">
      <alignment horizontal="center" vertical="center"/>
    </xf>
    <xf numFmtId="0" fontId="16" fillId="4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4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6" fillId="6" borderId="0" xfId="12" applyFont="1" applyFill="1"/>
    <xf numFmtId="0" fontId="6" fillId="6" borderId="0" xfId="8" applyFont="1" applyFill="1"/>
    <xf numFmtId="0" fontId="17" fillId="0" borderId="0" xfId="9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6" borderId="0" xfId="12" applyFont="1" applyFill="1" applyAlignment="1">
      <alignment horizontal="center"/>
    </xf>
    <xf numFmtId="0" fontId="16" fillId="4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1" fillId="5" borderId="9" xfId="13" applyFont="1" applyFill="1" applyBorder="1" applyAlignment="1">
      <alignment vertical="center"/>
    </xf>
    <xf numFmtId="4" fontId="1" fillId="5" borderId="9" xfId="13" applyNumberFormat="1" applyFont="1" applyFill="1" applyBorder="1" applyAlignment="1">
      <alignment horizontal="right" vertical="center" wrapText="1" indent="1"/>
    </xf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1" fillId="0" borderId="18" xfId="13" applyFont="1" applyBorder="1" applyAlignment="1">
      <alignment vertical="center"/>
    </xf>
    <xf numFmtId="0" fontId="1" fillId="0" borderId="19" xfId="13" applyFont="1" applyBorder="1" applyAlignment="1">
      <alignment vertical="center"/>
    </xf>
    <xf numFmtId="4" fontId="1" fillId="0" borderId="9" xfId="13" applyNumberFormat="1" applyFont="1" applyBorder="1" applyAlignment="1">
      <alignment horizontal="right" vertical="center" wrapText="1" indent="1"/>
    </xf>
    <xf numFmtId="0" fontId="2" fillId="0" borderId="18" xfId="13" applyFont="1" applyBorder="1" applyAlignment="1">
      <alignment horizontal="right" vertical="center"/>
    </xf>
    <xf numFmtId="0" fontId="2" fillId="0" borderId="19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8" xfId="13" applyFont="1" applyBorder="1" applyAlignment="1">
      <alignment horizontal="right"/>
    </xf>
    <xf numFmtId="0" fontId="2" fillId="0" borderId="19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4" fontId="1" fillId="5" borderId="9" xfId="13" applyNumberFormat="1" applyFont="1" applyFill="1" applyBorder="1" applyAlignment="1">
      <alignment horizontal="right" vertical="center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8" xfId="13" applyNumberFormat="1" applyFont="1" applyBorder="1" applyAlignment="1">
      <alignment horizontal="right" vertical="center"/>
    </xf>
    <xf numFmtId="49" fontId="2" fillId="0" borderId="18" xfId="13" applyNumberFormat="1" applyFont="1" applyBorder="1" applyAlignment="1">
      <alignment horizontal="right"/>
    </xf>
    <xf numFmtId="0" fontId="2" fillId="0" borderId="18" xfId="13" applyFont="1" applyBorder="1"/>
    <xf numFmtId="0" fontId="2" fillId="0" borderId="1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1" fillId="2" borderId="9" xfId="13" applyFont="1" applyFill="1" applyBorder="1" applyAlignment="1">
      <alignment vertical="center"/>
    </xf>
    <xf numFmtId="0" fontId="2" fillId="0" borderId="0" xfId="8" applyFont="1" applyAlignment="1">
      <alignment vertical="center" wrapText="1"/>
    </xf>
    <xf numFmtId="0" fontId="12" fillId="3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" fontId="2" fillId="0" borderId="0" xfId="8" applyNumberFormat="1" applyFont="1" applyAlignment="1">
      <alignment vertical="center"/>
    </xf>
    <xf numFmtId="4" fontId="17" fillId="0" borderId="0" xfId="8" applyNumberFormat="1" applyFont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4" fontId="1" fillId="0" borderId="0" xfId="8" applyNumberFormat="1" applyFont="1" applyAlignment="1">
      <alignment vertical="center"/>
    </xf>
    <xf numFmtId="4" fontId="16" fillId="0" borderId="0" xfId="8" applyNumberFormat="1" applyFont="1" applyAlignment="1">
      <alignment vertical="center"/>
    </xf>
    <xf numFmtId="0" fontId="21" fillId="0" borderId="0" xfId="8" applyFont="1" applyAlignment="1">
      <alignment vertical="center" wrapText="1"/>
    </xf>
    <xf numFmtId="0" fontId="1" fillId="0" borderId="0" xfId="9" applyFont="1" applyAlignment="1">
      <alignment horizontal="left"/>
    </xf>
    <xf numFmtId="4" fontId="10" fillId="0" borderId="0" xfId="9" applyNumberFormat="1" applyFont="1"/>
    <xf numFmtId="4" fontId="9" fillId="0" borderId="0" xfId="9" applyNumberFormat="1" applyFont="1"/>
    <xf numFmtId="4" fontId="2" fillId="0" borderId="0" xfId="8" applyNumberFormat="1" applyFont="1" applyAlignment="1">
      <alignment horizontal="right" vertical="center"/>
    </xf>
    <xf numFmtId="4" fontId="17" fillId="0" borderId="0" xfId="8" applyNumberFormat="1" applyFont="1" applyAlignment="1">
      <alignment horizontal="right" vertical="center"/>
    </xf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2" fillId="0" borderId="0" xfId="8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6" borderId="0" xfId="9" applyFont="1" applyFill="1" applyAlignment="1">
      <alignment horizontal="center" vertical="center"/>
    </xf>
    <xf numFmtId="0" fontId="6" fillId="6" borderId="10" xfId="9" applyFont="1" applyFill="1" applyBorder="1" applyAlignment="1">
      <alignment horizontal="center" vertical="center"/>
    </xf>
    <xf numFmtId="0" fontId="6" fillId="6" borderId="11" xfId="9" applyFont="1" applyFill="1" applyBorder="1" applyAlignment="1">
      <alignment horizontal="center" vertical="center"/>
    </xf>
    <xf numFmtId="0" fontId="6" fillId="6" borderId="12" xfId="9" applyFont="1" applyFill="1" applyBorder="1" applyAlignment="1">
      <alignment horizontal="center" vertical="center"/>
    </xf>
    <xf numFmtId="0" fontId="6" fillId="7" borderId="13" xfId="13" applyFont="1" applyFill="1" applyBorder="1" applyAlignment="1">
      <alignment horizontal="center" vertical="center"/>
    </xf>
    <xf numFmtId="0" fontId="6" fillId="7" borderId="0" xfId="13" applyFont="1" applyFill="1" applyBorder="1" applyAlignment="1">
      <alignment horizontal="center" vertical="center"/>
    </xf>
    <xf numFmtId="0" fontId="6" fillId="7" borderId="14" xfId="13" applyFont="1" applyFill="1" applyBorder="1" applyAlignment="1">
      <alignment horizontal="center" vertical="center"/>
    </xf>
    <xf numFmtId="0" fontId="6" fillId="6" borderId="13" xfId="9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/>
    </xf>
    <xf numFmtId="0" fontId="6" fillId="6" borderId="14" xfId="9" applyFont="1" applyFill="1" applyBorder="1" applyAlignment="1">
      <alignment horizontal="center" vertical="center"/>
    </xf>
    <xf numFmtId="0" fontId="6" fillId="7" borderId="15" xfId="13" applyFont="1" applyFill="1" applyBorder="1" applyAlignment="1">
      <alignment horizontal="center" vertical="center"/>
    </xf>
    <xf numFmtId="0" fontId="6" fillId="7" borderId="16" xfId="13" applyFont="1" applyFill="1" applyBorder="1" applyAlignment="1">
      <alignment horizontal="center" vertical="center"/>
    </xf>
    <xf numFmtId="0" fontId="6" fillId="7" borderId="17" xfId="13" applyFont="1" applyFill="1" applyBorder="1" applyAlignment="1">
      <alignment horizontal="center" vertical="center"/>
    </xf>
    <xf numFmtId="0" fontId="6" fillId="7" borderId="13" xfId="13" applyFont="1" applyFill="1" applyBorder="1" applyAlignment="1" applyProtection="1">
      <alignment horizontal="center" vertical="center" wrapText="1"/>
      <protection locked="0"/>
    </xf>
    <xf numFmtId="0" fontId="6" fillId="7" borderId="0" xfId="13" applyFont="1" applyFill="1" applyBorder="1" applyAlignment="1" applyProtection="1">
      <alignment horizontal="center" vertical="center" wrapText="1"/>
      <protection locked="0"/>
    </xf>
    <xf numFmtId="0" fontId="6" fillId="7" borderId="14" xfId="13" applyFont="1" applyFill="1" applyBorder="1" applyAlignment="1" applyProtection="1">
      <alignment horizontal="center" vertical="center" wrapText="1"/>
      <protection locked="0"/>
    </xf>
    <xf numFmtId="0" fontId="18" fillId="6" borderId="0" xfId="9" applyFont="1" applyFill="1" applyAlignment="1">
      <alignment horizontal="center" vertical="center"/>
    </xf>
    <xf numFmtId="0" fontId="18" fillId="6" borderId="0" xfId="9" applyFont="1" applyFill="1" applyAlignment="1">
      <alignment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17972</xdr:colOff>
      <xdr:row>0</xdr:row>
      <xdr:rowOff>17972</xdr:rowOff>
    </xdr:from>
    <xdr:to>
      <xdr:col>0</xdr:col>
      <xdr:colOff>648458</xdr:colOff>
      <xdr:row>2</xdr:row>
      <xdr:rowOff>234764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2" y="17972"/>
          <a:ext cx="630486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3</xdr:row>
      <xdr:rowOff>5625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sqref="A1:F1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22" t="s">
        <v>525</v>
      </c>
      <c r="B1" s="122"/>
      <c r="C1" s="4"/>
      <c r="D1" s="2" t="s">
        <v>121</v>
      </c>
      <c r="E1" s="107">
        <v>2019</v>
      </c>
    </row>
    <row r="2" spans="1:5" ht="22.5" customHeight="1" x14ac:dyDescent="0.2">
      <c r="A2" s="123" t="s">
        <v>432</v>
      </c>
      <c r="B2" s="123"/>
      <c r="C2" s="10"/>
      <c r="D2" s="2" t="s">
        <v>123</v>
      </c>
      <c r="E2" s="107" t="s">
        <v>124</v>
      </c>
    </row>
    <row r="3" spans="1:5" ht="22.5" customHeight="1" x14ac:dyDescent="0.2">
      <c r="A3" s="123" t="s">
        <v>659</v>
      </c>
      <c r="B3" s="123"/>
      <c r="C3" s="4"/>
      <c r="D3" s="2" t="s">
        <v>125</v>
      </c>
      <c r="E3" s="107">
        <v>4</v>
      </c>
    </row>
    <row r="4" spans="1:5" ht="19.5" customHeight="1" x14ac:dyDescent="0.2">
      <c r="A4" s="30" t="s">
        <v>34</v>
      </c>
      <c r="B4" s="31" t="s">
        <v>35</v>
      </c>
    </row>
    <row r="5" spans="1:5" x14ac:dyDescent="0.2">
      <c r="A5" s="22"/>
      <c r="B5" s="27"/>
    </row>
    <row r="6" spans="1:5" x14ac:dyDescent="0.2">
      <c r="A6" s="22"/>
      <c r="B6" s="23" t="s">
        <v>38</v>
      </c>
    </row>
    <row r="7" spans="1:5" x14ac:dyDescent="0.2">
      <c r="A7" s="22"/>
      <c r="B7" s="23"/>
    </row>
    <row r="8" spans="1:5" x14ac:dyDescent="0.2">
      <c r="A8" s="22"/>
      <c r="B8" s="24" t="s">
        <v>0</v>
      </c>
    </row>
    <row r="9" spans="1:5" x14ac:dyDescent="0.2">
      <c r="A9" s="25" t="s">
        <v>1</v>
      </c>
      <c r="B9" s="26" t="s">
        <v>2</v>
      </c>
    </row>
    <row r="10" spans="1:5" x14ac:dyDescent="0.2">
      <c r="A10" s="25" t="s">
        <v>3</v>
      </c>
      <c r="B10" s="26" t="s">
        <v>4</v>
      </c>
    </row>
    <row r="11" spans="1:5" x14ac:dyDescent="0.2">
      <c r="A11" s="25" t="s">
        <v>5</v>
      </c>
      <c r="B11" s="26" t="s">
        <v>6</v>
      </c>
    </row>
    <row r="12" spans="1:5" x14ac:dyDescent="0.2">
      <c r="A12" s="25" t="s">
        <v>92</v>
      </c>
      <c r="B12" s="26" t="s">
        <v>120</v>
      </c>
    </row>
    <row r="13" spans="1:5" x14ac:dyDescent="0.2">
      <c r="A13" s="25" t="s">
        <v>7</v>
      </c>
      <c r="B13" s="26" t="s">
        <v>119</v>
      </c>
    </row>
    <row r="14" spans="1:5" x14ac:dyDescent="0.2">
      <c r="A14" s="25" t="s">
        <v>8</v>
      </c>
      <c r="B14" s="26" t="s">
        <v>91</v>
      </c>
    </row>
    <row r="15" spans="1:5" x14ac:dyDescent="0.2">
      <c r="A15" s="25" t="s">
        <v>9</v>
      </c>
      <c r="B15" s="26" t="s">
        <v>10</v>
      </c>
    </row>
    <row r="16" spans="1:5" x14ac:dyDescent="0.2">
      <c r="A16" s="25" t="s">
        <v>11</v>
      </c>
      <c r="B16" s="26" t="s">
        <v>12</v>
      </c>
    </row>
    <row r="17" spans="1:2" x14ac:dyDescent="0.2">
      <c r="A17" s="25" t="s">
        <v>13</v>
      </c>
      <c r="B17" s="26" t="s">
        <v>14</v>
      </c>
    </row>
    <row r="18" spans="1:2" x14ac:dyDescent="0.2">
      <c r="A18" s="25" t="s">
        <v>15</v>
      </c>
      <c r="B18" s="26" t="s">
        <v>16</v>
      </c>
    </row>
    <row r="19" spans="1:2" x14ac:dyDescent="0.2">
      <c r="A19" s="25" t="s">
        <v>17</v>
      </c>
      <c r="B19" s="26" t="s">
        <v>18</v>
      </c>
    </row>
    <row r="20" spans="1:2" x14ac:dyDescent="0.2">
      <c r="A20" s="25" t="s">
        <v>19</v>
      </c>
      <c r="B20" s="26" t="s">
        <v>20</v>
      </c>
    </row>
    <row r="21" spans="1:2" x14ac:dyDescent="0.2">
      <c r="A21" s="25" t="s">
        <v>21</v>
      </c>
      <c r="B21" s="26" t="s">
        <v>117</v>
      </c>
    </row>
    <row r="22" spans="1:2" x14ac:dyDescent="0.2">
      <c r="A22" s="25" t="s">
        <v>22</v>
      </c>
      <c r="B22" s="26" t="s">
        <v>23</v>
      </c>
    </row>
    <row r="23" spans="1:2" x14ac:dyDescent="0.2">
      <c r="A23" s="25" t="s">
        <v>512</v>
      </c>
      <c r="B23" s="26" t="s">
        <v>236</v>
      </c>
    </row>
    <row r="24" spans="1:2" x14ac:dyDescent="0.2">
      <c r="A24" s="25" t="s">
        <v>513</v>
      </c>
      <c r="B24" s="26" t="s">
        <v>515</v>
      </c>
    </row>
    <row r="25" spans="1:2" x14ac:dyDescent="0.2">
      <c r="A25" s="25" t="s">
        <v>514</v>
      </c>
      <c r="B25" s="26" t="s">
        <v>510</v>
      </c>
    </row>
    <row r="26" spans="1:2" x14ac:dyDescent="0.2">
      <c r="A26" s="25" t="s">
        <v>516</v>
      </c>
      <c r="B26" s="26" t="s">
        <v>290</v>
      </c>
    </row>
    <row r="27" spans="1:2" x14ac:dyDescent="0.2">
      <c r="A27" s="25" t="s">
        <v>24</v>
      </c>
      <c r="B27" s="26" t="s">
        <v>25</v>
      </c>
    </row>
    <row r="28" spans="1:2" x14ac:dyDescent="0.2">
      <c r="A28" s="25" t="s">
        <v>26</v>
      </c>
      <c r="B28" s="26" t="s">
        <v>27</v>
      </c>
    </row>
    <row r="29" spans="1:2" x14ac:dyDescent="0.2">
      <c r="A29" s="25" t="s">
        <v>28</v>
      </c>
      <c r="B29" s="26" t="s">
        <v>29</v>
      </c>
    </row>
    <row r="30" spans="1:2" x14ac:dyDescent="0.2">
      <c r="A30" s="25" t="s">
        <v>30</v>
      </c>
      <c r="B30" s="26" t="s">
        <v>31</v>
      </c>
    </row>
    <row r="31" spans="1:2" x14ac:dyDescent="0.2">
      <c r="A31" s="25" t="s">
        <v>43</v>
      </c>
      <c r="B31" s="26" t="s">
        <v>44</v>
      </c>
    </row>
    <row r="32" spans="1:2" x14ac:dyDescent="0.2">
      <c r="A32" s="22"/>
      <c r="B32" s="27"/>
    </row>
    <row r="33" spans="1:2" x14ac:dyDescent="0.2">
      <c r="A33" s="22"/>
      <c r="B33" s="24"/>
    </row>
    <row r="34" spans="1:2" x14ac:dyDescent="0.2">
      <c r="A34" s="25" t="s">
        <v>41</v>
      </c>
      <c r="B34" s="26" t="s">
        <v>36</v>
      </c>
    </row>
    <row r="35" spans="1:2" x14ac:dyDescent="0.2">
      <c r="A35" s="25" t="s">
        <v>42</v>
      </c>
      <c r="B35" s="26" t="s">
        <v>37</v>
      </c>
    </row>
    <row r="36" spans="1:2" x14ac:dyDescent="0.2">
      <c r="A36" s="22"/>
      <c r="B36" s="27"/>
    </row>
    <row r="37" spans="1:2" x14ac:dyDescent="0.2">
      <c r="A37" s="22"/>
      <c r="B37" s="23" t="s">
        <v>39</v>
      </c>
    </row>
    <row r="38" spans="1:2" x14ac:dyDescent="0.2">
      <c r="A38" s="22" t="s">
        <v>40</v>
      </c>
      <c r="B38" s="26" t="s">
        <v>32</v>
      </c>
    </row>
    <row r="39" spans="1:2" x14ac:dyDescent="0.2">
      <c r="A39" s="22"/>
      <c r="B39" s="26" t="s">
        <v>33</v>
      </c>
    </row>
    <row r="40" spans="1:2" ht="12" thickBot="1" x14ac:dyDescent="0.25">
      <c r="A40" s="28"/>
      <c r="B40" s="29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I319"/>
  <sheetViews>
    <sheetView zoomScaleNormal="100" zoomScaleSheetLayoutView="80" workbookViewId="0">
      <selection sqref="A1:F1"/>
    </sheetView>
  </sheetViews>
  <sheetFormatPr baseColWidth="10" defaultColWidth="9.140625" defaultRowHeight="11.25" x14ac:dyDescent="0.2"/>
  <cols>
    <col min="1" max="1" width="10" style="6" customWidth="1"/>
    <col min="2" max="2" width="73.28515625" style="6" bestFit="1" customWidth="1"/>
    <col min="3" max="3" width="16.42578125" style="6" bestFit="1" customWidth="1"/>
    <col min="4" max="4" width="16.140625" style="6" customWidth="1"/>
    <col min="5" max="7" width="17.5703125" style="6" customWidth="1"/>
    <col min="8" max="8" width="52.7109375" style="6" bestFit="1" customWidth="1"/>
    <col min="9" max="9" width="14.140625" style="6" bestFit="1" customWidth="1"/>
    <col min="10" max="16384" width="9.140625" style="6"/>
  </cols>
  <sheetData>
    <row r="1" spans="1:8" s="3" customFormat="1" ht="19.5" customHeight="1" x14ac:dyDescent="0.25">
      <c r="A1" s="124" t="str">
        <f>'Notas a los Edos Financieros'!A1</f>
        <v>MUNICIPIO DE GUANAJUATO</v>
      </c>
      <c r="B1" s="125"/>
      <c r="C1" s="125"/>
      <c r="D1" s="125"/>
      <c r="E1" s="125"/>
      <c r="F1" s="125"/>
      <c r="G1" s="17" t="s">
        <v>121</v>
      </c>
      <c r="H1" s="18">
        <f>'Notas a los Edos Financieros'!E1</f>
        <v>2019</v>
      </c>
    </row>
    <row r="2" spans="1:8" s="3" customFormat="1" ht="19.5" customHeight="1" x14ac:dyDescent="0.25">
      <c r="A2" s="124" t="s">
        <v>122</v>
      </c>
      <c r="B2" s="125"/>
      <c r="C2" s="125"/>
      <c r="D2" s="125"/>
      <c r="E2" s="125"/>
      <c r="F2" s="125"/>
      <c r="G2" s="17" t="s">
        <v>123</v>
      </c>
      <c r="H2" s="18" t="str">
        <f>'Notas a los Edos Financieros'!E2</f>
        <v>Trimestral</v>
      </c>
    </row>
    <row r="3" spans="1:8" s="3" customFormat="1" ht="19.5" customHeight="1" x14ac:dyDescent="0.25">
      <c r="A3" s="124" t="str">
        <f>'Notas a los Edos Financieros'!A3</f>
        <v>Correspondientes del 01 de Enero al 31 de Diciembre de 2019</v>
      </c>
      <c r="B3" s="125"/>
      <c r="C3" s="125"/>
      <c r="D3" s="125"/>
      <c r="E3" s="125"/>
      <c r="F3" s="125"/>
      <c r="G3" s="17" t="s">
        <v>125</v>
      </c>
      <c r="H3" s="18">
        <f>'Notas a los Edos Financieros'!E3</f>
        <v>4</v>
      </c>
    </row>
    <row r="4" spans="1:8" x14ac:dyDescent="0.2">
      <c r="A4" s="32" t="s">
        <v>126</v>
      </c>
      <c r="B4" s="33"/>
      <c r="C4" s="33"/>
      <c r="D4" s="33"/>
      <c r="E4" s="33"/>
      <c r="F4" s="33"/>
      <c r="G4" s="33"/>
      <c r="H4" s="33"/>
    </row>
    <row r="5" spans="1:8" x14ac:dyDescent="0.2">
      <c r="A5" s="34"/>
      <c r="B5" s="34"/>
      <c r="C5" s="34"/>
      <c r="D5" s="34"/>
      <c r="E5" s="34"/>
      <c r="F5" s="34"/>
      <c r="G5" s="34"/>
      <c r="H5" s="34"/>
    </row>
    <row r="6" spans="1:8" x14ac:dyDescent="0.2">
      <c r="A6" s="33" t="s">
        <v>517</v>
      </c>
      <c r="B6" s="33"/>
      <c r="C6" s="33"/>
      <c r="D6" s="33"/>
      <c r="E6" s="33"/>
      <c r="F6" s="33"/>
      <c r="G6" s="33"/>
      <c r="H6" s="33"/>
    </row>
    <row r="7" spans="1:8" x14ac:dyDescent="0.2">
      <c r="A7" s="42" t="s">
        <v>96</v>
      </c>
      <c r="B7" s="42" t="s">
        <v>93</v>
      </c>
      <c r="C7" s="42" t="s">
        <v>94</v>
      </c>
      <c r="D7" s="42" t="s">
        <v>95</v>
      </c>
      <c r="E7" s="42"/>
      <c r="F7" s="42"/>
      <c r="G7" s="42"/>
      <c r="H7" s="42"/>
    </row>
    <row r="8" spans="1:8" x14ac:dyDescent="0.2">
      <c r="A8" s="52">
        <v>1114</v>
      </c>
      <c r="B8" s="53" t="s">
        <v>127</v>
      </c>
      <c r="C8" s="54">
        <v>0</v>
      </c>
      <c r="D8" s="34"/>
      <c r="E8" s="34"/>
      <c r="F8" s="34"/>
      <c r="G8" s="34"/>
      <c r="H8" s="34"/>
    </row>
    <row r="9" spans="1:8" x14ac:dyDescent="0.2">
      <c r="A9" s="52">
        <v>1115</v>
      </c>
      <c r="B9" s="53" t="s">
        <v>128</v>
      </c>
      <c r="C9" s="54">
        <v>0</v>
      </c>
      <c r="D9" s="34"/>
      <c r="E9" s="34"/>
      <c r="F9" s="34"/>
      <c r="G9" s="34"/>
      <c r="H9" s="34"/>
    </row>
    <row r="10" spans="1:8" x14ac:dyDescent="0.2">
      <c r="A10" s="52">
        <v>1121</v>
      </c>
      <c r="B10" s="53" t="s">
        <v>129</v>
      </c>
      <c r="C10" s="54">
        <f>SUM(C11:C15)</f>
        <v>163032077.20999998</v>
      </c>
      <c r="D10" s="34"/>
      <c r="E10" s="34"/>
      <c r="F10" s="34"/>
      <c r="G10" s="34"/>
      <c r="H10" s="34"/>
    </row>
    <row r="11" spans="1:8" x14ac:dyDescent="0.2">
      <c r="A11" s="55">
        <v>112100201</v>
      </c>
      <c r="B11" s="56" t="s">
        <v>526</v>
      </c>
      <c r="C11" s="57">
        <v>65.56</v>
      </c>
      <c r="D11" s="56" t="s">
        <v>575</v>
      </c>
      <c r="E11" s="34"/>
      <c r="F11" s="34"/>
      <c r="G11" s="34"/>
      <c r="H11" s="34"/>
    </row>
    <row r="12" spans="1:8" x14ac:dyDescent="0.2">
      <c r="A12" s="55">
        <v>112100221</v>
      </c>
      <c r="B12" s="56" t="s">
        <v>527</v>
      </c>
      <c r="C12" s="57">
        <v>1080636.52</v>
      </c>
      <c r="D12" s="56" t="s">
        <v>575</v>
      </c>
      <c r="E12" s="34"/>
      <c r="F12" s="34"/>
      <c r="G12" s="34"/>
      <c r="H12" s="34"/>
    </row>
    <row r="13" spans="1:8" x14ac:dyDescent="0.2">
      <c r="A13" s="55">
        <v>112100224</v>
      </c>
      <c r="B13" s="56" t="s">
        <v>528</v>
      </c>
      <c r="C13" s="57">
        <v>119226195.88</v>
      </c>
      <c r="D13" s="56" t="s">
        <v>575</v>
      </c>
      <c r="E13" s="34"/>
      <c r="F13" s="34"/>
      <c r="G13" s="34"/>
      <c r="H13" s="34"/>
    </row>
    <row r="14" spans="1:8" x14ac:dyDescent="0.2">
      <c r="A14" s="55">
        <v>112100225</v>
      </c>
      <c r="B14" s="56" t="s">
        <v>529</v>
      </c>
      <c r="C14" s="57">
        <v>15399500.65</v>
      </c>
      <c r="D14" s="56" t="s">
        <v>575</v>
      </c>
      <c r="E14" s="34"/>
      <c r="F14" s="34"/>
      <c r="G14" s="34"/>
      <c r="H14" s="34"/>
    </row>
    <row r="15" spans="1:8" x14ac:dyDescent="0.2">
      <c r="A15" s="55">
        <v>112100226</v>
      </c>
      <c r="B15" s="56" t="s">
        <v>530</v>
      </c>
      <c r="C15" s="57">
        <v>27325678.600000001</v>
      </c>
      <c r="D15" s="56" t="s">
        <v>575</v>
      </c>
      <c r="E15" s="34"/>
      <c r="F15" s="34"/>
      <c r="G15" s="34"/>
      <c r="H15" s="34"/>
    </row>
    <row r="16" spans="1:8" x14ac:dyDescent="0.2">
      <c r="A16" s="52">
        <v>1211</v>
      </c>
      <c r="B16" s="53" t="s">
        <v>130</v>
      </c>
      <c r="C16" s="54">
        <v>0</v>
      </c>
      <c r="D16" s="34"/>
      <c r="E16" s="34"/>
      <c r="F16" s="34"/>
      <c r="G16" s="34"/>
      <c r="H16" s="34"/>
    </row>
    <row r="17" spans="1:8" x14ac:dyDescent="0.2">
      <c r="A17" s="34"/>
      <c r="B17" s="34"/>
      <c r="C17" s="34"/>
      <c r="D17" s="34"/>
      <c r="E17" s="34"/>
      <c r="F17" s="34"/>
      <c r="G17" s="34"/>
      <c r="H17" s="34"/>
    </row>
    <row r="18" spans="1:8" x14ac:dyDescent="0.2">
      <c r="A18" s="33" t="s">
        <v>531</v>
      </c>
      <c r="B18" s="33"/>
      <c r="C18" s="33"/>
      <c r="D18" s="33"/>
      <c r="E18" s="33"/>
      <c r="F18" s="33"/>
      <c r="G18" s="33"/>
      <c r="H18" s="33"/>
    </row>
    <row r="19" spans="1:8" x14ac:dyDescent="0.2">
      <c r="A19" s="42" t="s">
        <v>96</v>
      </c>
      <c r="B19" s="42" t="s">
        <v>93</v>
      </c>
      <c r="C19" s="42" t="s">
        <v>94</v>
      </c>
      <c r="D19" s="42">
        <v>2018</v>
      </c>
      <c r="E19" s="42">
        <f>D19-1</f>
        <v>2017</v>
      </c>
      <c r="F19" s="42">
        <f>E19-1</f>
        <v>2016</v>
      </c>
      <c r="G19" s="42">
        <f>F19-1</f>
        <v>2015</v>
      </c>
      <c r="H19" s="42" t="s">
        <v>118</v>
      </c>
    </row>
    <row r="20" spans="1:8" x14ac:dyDescent="0.2">
      <c r="A20" s="55">
        <v>1122</v>
      </c>
      <c r="B20" s="56" t="s">
        <v>131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34"/>
    </row>
    <row r="21" spans="1:8" x14ac:dyDescent="0.2">
      <c r="A21" s="55">
        <v>1124</v>
      </c>
      <c r="B21" s="56" t="s">
        <v>132</v>
      </c>
      <c r="C21" s="57">
        <v>450</v>
      </c>
      <c r="D21" s="57">
        <v>0</v>
      </c>
      <c r="E21" s="57">
        <v>0</v>
      </c>
      <c r="F21" s="57">
        <v>0</v>
      </c>
      <c r="G21" s="57">
        <v>0</v>
      </c>
      <c r="H21" s="34" t="s">
        <v>706</v>
      </c>
    </row>
    <row r="22" spans="1:8" x14ac:dyDescent="0.2">
      <c r="A22" s="34"/>
      <c r="B22" s="34"/>
      <c r="C22" s="34"/>
      <c r="D22" s="34"/>
      <c r="E22" s="34"/>
      <c r="F22" s="34"/>
      <c r="G22" s="34"/>
      <c r="H22" s="34"/>
    </row>
    <row r="23" spans="1:8" x14ac:dyDescent="0.2">
      <c r="A23" s="33" t="s">
        <v>518</v>
      </c>
      <c r="B23" s="33"/>
      <c r="C23" s="33"/>
      <c r="D23" s="33"/>
      <c r="E23" s="33"/>
      <c r="F23" s="33"/>
      <c r="G23" s="33"/>
      <c r="H23" s="33"/>
    </row>
    <row r="24" spans="1:8" x14ac:dyDescent="0.2">
      <c r="A24" s="42" t="s">
        <v>96</v>
      </c>
      <c r="B24" s="42" t="s">
        <v>93</v>
      </c>
      <c r="C24" s="42" t="s">
        <v>94</v>
      </c>
      <c r="D24" s="42" t="s">
        <v>133</v>
      </c>
      <c r="E24" s="42" t="s">
        <v>134</v>
      </c>
      <c r="F24" s="42" t="s">
        <v>135</v>
      </c>
      <c r="G24" s="42" t="s">
        <v>136</v>
      </c>
      <c r="H24" s="42" t="s">
        <v>137</v>
      </c>
    </row>
    <row r="25" spans="1:8" x14ac:dyDescent="0.2">
      <c r="A25" s="52">
        <v>1123</v>
      </c>
      <c r="B25" s="53" t="s">
        <v>138</v>
      </c>
      <c r="C25" s="54">
        <f>SUM(C26:C42)</f>
        <v>64836.01</v>
      </c>
      <c r="D25" s="54">
        <f>SUM(D26:D42)</f>
        <v>64836.01</v>
      </c>
      <c r="E25" s="48"/>
      <c r="F25" s="48"/>
      <c r="G25" s="48"/>
      <c r="H25" s="47"/>
    </row>
    <row r="26" spans="1:8" x14ac:dyDescent="0.2">
      <c r="A26" s="55">
        <v>112300001</v>
      </c>
      <c r="B26" s="56" t="s">
        <v>708</v>
      </c>
      <c r="C26" s="58">
        <v>576.24</v>
      </c>
      <c r="D26" s="58">
        <v>576.24</v>
      </c>
      <c r="E26" s="49"/>
      <c r="F26" s="49"/>
      <c r="G26" s="49"/>
      <c r="H26" s="56" t="s">
        <v>576</v>
      </c>
    </row>
    <row r="27" spans="1:8" x14ac:dyDescent="0.2">
      <c r="A27" s="55">
        <v>112300001</v>
      </c>
      <c r="B27" s="56" t="s">
        <v>709</v>
      </c>
      <c r="C27" s="58">
        <v>72</v>
      </c>
      <c r="D27" s="58">
        <v>72</v>
      </c>
      <c r="E27" s="49"/>
      <c r="F27" s="49"/>
      <c r="G27" s="49"/>
      <c r="H27" s="56" t="s">
        <v>576</v>
      </c>
    </row>
    <row r="28" spans="1:8" x14ac:dyDescent="0.2">
      <c r="A28" s="55">
        <v>112300001</v>
      </c>
      <c r="B28" s="56" t="s">
        <v>710</v>
      </c>
      <c r="C28" s="58">
        <v>200</v>
      </c>
      <c r="D28" s="58">
        <v>200</v>
      </c>
      <c r="E28" s="49"/>
      <c r="F28" s="49"/>
      <c r="G28" s="49"/>
      <c r="H28" s="56" t="s">
        <v>576</v>
      </c>
    </row>
    <row r="29" spans="1:8" x14ac:dyDescent="0.2">
      <c r="A29" s="55">
        <v>112300001</v>
      </c>
      <c r="B29" s="56" t="s">
        <v>711</v>
      </c>
      <c r="C29" s="58">
        <v>7500</v>
      </c>
      <c r="D29" s="58">
        <v>7500</v>
      </c>
      <c r="E29" s="49"/>
      <c r="F29" s="49"/>
      <c r="G29" s="49"/>
      <c r="H29" s="56" t="s">
        <v>576</v>
      </c>
    </row>
    <row r="30" spans="1:8" x14ac:dyDescent="0.2">
      <c r="A30" s="55">
        <v>112300001</v>
      </c>
      <c r="B30" s="56" t="s">
        <v>712</v>
      </c>
      <c r="C30" s="58">
        <v>345.6</v>
      </c>
      <c r="D30" s="58">
        <v>345.6</v>
      </c>
      <c r="E30" s="49"/>
      <c r="F30" s="49"/>
      <c r="G30" s="49"/>
      <c r="H30" s="56" t="s">
        <v>576</v>
      </c>
    </row>
    <row r="31" spans="1:8" x14ac:dyDescent="0.2">
      <c r="A31" s="55">
        <v>112300001</v>
      </c>
      <c r="B31" s="56" t="s">
        <v>713</v>
      </c>
      <c r="C31" s="58">
        <v>5425</v>
      </c>
      <c r="D31" s="58">
        <v>5425</v>
      </c>
      <c r="E31" s="49"/>
      <c r="F31" s="49"/>
      <c r="G31" s="49"/>
      <c r="H31" s="56" t="s">
        <v>576</v>
      </c>
    </row>
    <row r="32" spans="1:8" x14ac:dyDescent="0.2">
      <c r="A32" s="55">
        <v>112300001</v>
      </c>
      <c r="B32" s="56" t="s">
        <v>714</v>
      </c>
      <c r="C32" s="58">
        <v>582.32000000000005</v>
      </c>
      <c r="D32" s="58">
        <v>582.32000000000005</v>
      </c>
      <c r="E32" s="49"/>
      <c r="F32" s="49"/>
      <c r="G32" s="49"/>
      <c r="H32" s="56" t="s">
        <v>576</v>
      </c>
    </row>
    <row r="33" spans="1:8" x14ac:dyDescent="0.2">
      <c r="A33" s="55">
        <v>112300001</v>
      </c>
      <c r="B33" s="56" t="s">
        <v>715</v>
      </c>
      <c r="C33" s="58">
        <v>4458.57</v>
      </c>
      <c r="D33" s="58">
        <v>4458.57</v>
      </c>
      <c r="E33" s="49"/>
      <c r="F33" s="49"/>
      <c r="G33" s="49"/>
      <c r="H33" s="56" t="s">
        <v>576</v>
      </c>
    </row>
    <row r="34" spans="1:8" x14ac:dyDescent="0.2">
      <c r="A34" s="55">
        <v>112300001</v>
      </c>
      <c r="B34" s="56" t="s">
        <v>716</v>
      </c>
      <c r="C34" s="58">
        <v>1524.43</v>
      </c>
      <c r="D34" s="58">
        <v>1524.43</v>
      </c>
      <c r="E34" s="49"/>
      <c r="F34" s="49"/>
      <c r="G34" s="49"/>
      <c r="H34" s="56" t="s">
        <v>576</v>
      </c>
    </row>
    <row r="35" spans="1:8" x14ac:dyDescent="0.2">
      <c r="A35" s="55">
        <v>112300001</v>
      </c>
      <c r="B35" s="56" t="s">
        <v>717</v>
      </c>
      <c r="C35" s="58">
        <v>1684.69</v>
      </c>
      <c r="D35" s="58">
        <v>1684.69</v>
      </c>
      <c r="E35" s="49"/>
      <c r="F35" s="49"/>
      <c r="G35" s="49"/>
      <c r="H35" s="56" t="s">
        <v>576</v>
      </c>
    </row>
    <row r="36" spans="1:8" x14ac:dyDescent="0.2">
      <c r="A36" s="55">
        <v>112300001</v>
      </c>
      <c r="B36" s="56" t="s">
        <v>718</v>
      </c>
      <c r="C36" s="58">
        <v>4507.22</v>
      </c>
      <c r="D36" s="58">
        <v>4507.22</v>
      </c>
      <c r="E36" s="49"/>
      <c r="F36" s="49"/>
      <c r="G36" s="49"/>
      <c r="H36" s="56" t="s">
        <v>576</v>
      </c>
    </row>
    <row r="37" spans="1:8" x14ac:dyDescent="0.2">
      <c r="A37" s="55">
        <v>112300001</v>
      </c>
      <c r="B37" s="56" t="s">
        <v>719</v>
      </c>
      <c r="C37" s="58">
        <v>3310</v>
      </c>
      <c r="D37" s="58">
        <v>3310</v>
      </c>
      <c r="E37" s="49"/>
      <c r="F37" s="49"/>
      <c r="G37" s="49"/>
      <c r="H37" s="56" t="s">
        <v>576</v>
      </c>
    </row>
    <row r="38" spans="1:8" x14ac:dyDescent="0.2">
      <c r="A38" s="55">
        <v>112300001</v>
      </c>
      <c r="B38" s="56" t="s">
        <v>720</v>
      </c>
      <c r="C38" s="58">
        <v>23062.34</v>
      </c>
      <c r="D38" s="58">
        <v>23062.34</v>
      </c>
      <c r="E38" s="49"/>
      <c r="F38" s="49"/>
      <c r="G38" s="49"/>
      <c r="H38" s="56" t="s">
        <v>576</v>
      </c>
    </row>
    <row r="39" spans="1:8" x14ac:dyDescent="0.2">
      <c r="A39" s="55">
        <v>112300001</v>
      </c>
      <c r="B39" s="56" t="s">
        <v>721</v>
      </c>
      <c r="C39" s="58">
        <v>2760</v>
      </c>
      <c r="D39" s="58">
        <v>2760</v>
      </c>
      <c r="E39" s="49"/>
      <c r="F39" s="49"/>
      <c r="G39" s="49"/>
      <c r="H39" s="56" t="s">
        <v>576</v>
      </c>
    </row>
    <row r="40" spans="1:8" x14ac:dyDescent="0.2">
      <c r="A40" s="55">
        <v>112300001</v>
      </c>
      <c r="B40" s="56" t="s">
        <v>722</v>
      </c>
      <c r="C40" s="58">
        <v>327.60000000000002</v>
      </c>
      <c r="D40" s="58">
        <v>327.60000000000002</v>
      </c>
      <c r="E40" s="49"/>
      <c r="F40" s="49"/>
      <c r="G40" s="49"/>
      <c r="H40" s="56" t="s">
        <v>576</v>
      </c>
    </row>
    <row r="41" spans="1:8" x14ac:dyDescent="0.2">
      <c r="A41" s="55">
        <v>112300001</v>
      </c>
      <c r="B41" s="56" t="s">
        <v>723</v>
      </c>
      <c r="C41" s="58">
        <v>1000</v>
      </c>
      <c r="D41" s="58">
        <v>1000</v>
      </c>
      <c r="E41" s="49"/>
      <c r="F41" s="49"/>
      <c r="G41" s="49"/>
      <c r="H41" s="56" t="s">
        <v>576</v>
      </c>
    </row>
    <row r="42" spans="1:8" s="3" customFormat="1" ht="22.5" x14ac:dyDescent="0.25">
      <c r="A42" s="108">
        <v>112300011</v>
      </c>
      <c r="B42" s="109" t="s">
        <v>580</v>
      </c>
      <c r="C42" s="120">
        <v>7500</v>
      </c>
      <c r="D42" s="120">
        <v>7500</v>
      </c>
      <c r="E42" s="121"/>
      <c r="F42" s="121"/>
      <c r="G42" s="121"/>
      <c r="H42" s="106" t="s">
        <v>707</v>
      </c>
    </row>
    <row r="43" spans="1:8" x14ac:dyDescent="0.2">
      <c r="A43" s="52">
        <v>1125</v>
      </c>
      <c r="B43" s="53" t="s">
        <v>139</v>
      </c>
      <c r="C43" s="54">
        <f>SUM(C44:C46)</f>
        <v>66000</v>
      </c>
      <c r="D43" s="54">
        <f>SUM(D44:D46)</f>
        <v>66000</v>
      </c>
      <c r="E43" s="48"/>
      <c r="F43" s="48"/>
      <c r="G43" s="48"/>
      <c r="H43" s="47"/>
    </row>
    <row r="44" spans="1:8" ht="22.5" x14ac:dyDescent="0.2">
      <c r="A44" s="108">
        <v>112500001</v>
      </c>
      <c r="B44" s="109" t="s">
        <v>579</v>
      </c>
      <c r="C44" s="110">
        <v>21500</v>
      </c>
      <c r="D44" s="110">
        <v>21500</v>
      </c>
      <c r="E44" s="111"/>
      <c r="F44" s="111"/>
      <c r="G44" s="111"/>
      <c r="H44" s="106" t="s">
        <v>724</v>
      </c>
    </row>
    <row r="45" spans="1:8" ht="22.5" x14ac:dyDescent="0.2">
      <c r="A45" s="108">
        <v>112500001</v>
      </c>
      <c r="B45" s="109" t="s">
        <v>581</v>
      </c>
      <c r="C45" s="110">
        <v>4200</v>
      </c>
      <c r="D45" s="110">
        <v>4200</v>
      </c>
      <c r="E45" s="111"/>
      <c r="F45" s="111"/>
      <c r="G45" s="111"/>
      <c r="H45" s="106" t="s">
        <v>724</v>
      </c>
    </row>
    <row r="46" spans="1:8" ht="22.5" x14ac:dyDescent="0.2">
      <c r="A46" s="108">
        <v>112500001</v>
      </c>
      <c r="B46" s="109" t="s">
        <v>582</v>
      </c>
      <c r="C46" s="110">
        <v>40300</v>
      </c>
      <c r="D46" s="110">
        <v>40300</v>
      </c>
      <c r="E46" s="111"/>
      <c r="F46" s="111"/>
      <c r="G46" s="111"/>
      <c r="H46" s="106" t="s">
        <v>724</v>
      </c>
    </row>
    <row r="47" spans="1:8" x14ac:dyDescent="0.2">
      <c r="A47" s="112">
        <v>1129</v>
      </c>
      <c r="B47" s="113" t="s">
        <v>583</v>
      </c>
      <c r="C47" s="114">
        <f>SUM(C48:C114)</f>
        <v>34403157.04999999</v>
      </c>
      <c r="D47" s="114">
        <f>SUM(D48:D114)</f>
        <v>34403157.04999999</v>
      </c>
      <c r="E47" s="115"/>
      <c r="F47" s="115"/>
      <c r="G47" s="115"/>
      <c r="H47" s="116"/>
    </row>
    <row r="48" spans="1:8" x14ac:dyDescent="0.2">
      <c r="A48" s="108">
        <v>112900001</v>
      </c>
      <c r="B48" s="109" t="s">
        <v>660</v>
      </c>
      <c r="C48" s="110">
        <v>1969.63</v>
      </c>
      <c r="D48" s="110">
        <v>1969.63</v>
      </c>
      <c r="E48" s="111"/>
      <c r="F48" s="111"/>
      <c r="G48" s="111"/>
      <c r="H48" s="106" t="s">
        <v>725</v>
      </c>
    </row>
    <row r="49" spans="1:8" x14ac:dyDescent="0.2">
      <c r="A49" s="108">
        <v>112900001</v>
      </c>
      <c r="B49" s="109" t="s">
        <v>584</v>
      </c>
      <c r="C49" s="110">
        <v>847262.81</v>
      </c>
      <c r="D49" s="110">
        <v>847262.81</v>
      </c>
      <c r="E49" s="111"/>
      <c r="F49" s="111"/>
      <c r="G49" s="111"/>
      <c r="H49" s="106" t="s">
        <v>657</v>
      </c>
    </row>
    <row r="50" spans="1:8" x14ac:dyDescent="0.2">
      <c r="A50" s="108">
        <v>112900001</v>
      </c>
      <c r="B50" s="109" t="s">
        <v>585</v>
      </c>
      <c r="C50" s="110">
        <v>18071130</v>
      </c>
      <c r="D50" s="110">
        <v>18071130</v>
      </c>
      <c r="E50" s="111"/>
      <c r="F50" s="111"/>
      <c r="G50" s="111"/>
      <c r="H50" s="106" t="s">
        <v>657</v>
      </c>
    </row>
    <row r="51" spans="1:8" x14ac:dyDescent="0.2">
      <c r="A51" s="108">
        <v>112900001</v>
      </c>
      <c r="B51" s="109" t="s">
        <v>586</v>
      </c>
      <c r="C51" s="110">
        <v>400889.29</v>
      </c>
      <c r="D51" s="110">
        <v>400889.29</v>
      </c>
      <c r="E51" s="111"/>
      <c r="F51" s="111"/>
      <c r="G51" s="111"/>
      <c r="H51" s="106" t="s">
        <v>657</v>
      </c>
    </row>
    <row r="52" spans="1:8" x14ac:dyDescent="0.2">
      <c r="A52" s="108">
        <v>112900001</v>
      </c>
      <c r="B52" s="109" t="s">
        <v>587</v>
      </c>
      <c r="C52" s="110">
        <v>839543.65</v>
      </c>
      <c r="D52" s="110">
        <v>839543.65</v>
      </c>
      <c r="E52" s="111"/>
      <c r="F52" s="111"/>
      <c r="G52" s="111"/>
      <c r="H52" s="106" t="s">
        <v>657</v>
      </c>
    </row>
    <row r="53" spans="1:8" x14ac:dyDescent="0.2">
      <c r="A53" s="108">
        <v>112900001</v>
      </c>
      <c r="B53" s="109" t="s">
        <v>588</v>
      </c>
      <c r="C53" s="110">
        <v>466740.6</v>
      </c>
      <c r="D53" s="110">
        <v>466740.6</v>
      </c>
      <c r="E53" s="111"/>
      <c r="F53" s="111"/>
      <c r="G53" s="111"/>
      <c r="H53" s="106" t="s">
        <v>657</v>
      </c>
    </row>
    <row r="54" spans="1:8" ht="22.5" x14ac:dyDescent="0.2">
      <c r="A54" s="108">
        <v>112900001</v>
      </c>
      <c r="B54" s="109" t="s">
        <v>589</v>
      </c>
      <c r="C54" s="110">
        <v>72910</v>
      </c>
      <c r="D54" s="110">
        <v>72910</v>
      </c>
      <c r="E54" s="111"/>
      <c r="F54" s="111"/>
      <c r="G54" s="111"/>
      <c r="H54" s="106" t="s">
        <v>726</v>
      </c>
    </row>
    <row r="55" spans="1:8" x14ac:dyDescent="0.2">
      <c r="A55" s="108">
        <v>112900001</v>
      </c>
      <c r="B55" s="109" t="s">
        <v>590</v>
      </c>
      <c r="C55" s="110">
        <v>1330</v>
      </c>
      <c r="D55" s="110">
        <v>1330</v>
      </c>
      <c r="E55" s="111"/>
      <c r="F55" s="111"/>
      <c r="G55" s="111"/>
      <c r="H55" s="106" t="s">
        <v>657</v>
      </c>
    </row>
    <row r="56" spans="1:8" x14ac:dyDescent="0.2">
      <c r="A56" s="108">
        <v>112900001</v>
      </c>
      <c r="B56" s="109" t="s">
        <v>661</v>
      </c>
      <c r="C56" s="110">
        <v>543.95000000000005</v>
      </c>
      <c r="D56" s="110">
        <v>543.95000000000005</v>
      </c>
      <c r="E56" s="111"/>
      <c r="F56" s="111"/>
      <c r="G56" s="111"/>
      <c r="H56" s="106" t="s">
        <v>657</v>
      </c>
    </row>
    <row r="57" spans="1:8" x14ac:dyDescent="0.2">
      <c r="A57" s="108">
        <v>112900001</v>
      </c>
      <c r="B57" s="109" t="s">
        <v>662</v>
      </c>
      <c r="C57" s="110">
        <v>1265.1600000000001</v>
      </c>
      <c r="D57" s="110">
        <v>1265.1600000000001</v>
      </c>
      <c r="E57" s="111"/>
      <c r="F57" s="111"/>
      <c r="G57" s="111"/>
      <c r="H57" s="106" t="s">
        <v>657</v>
      </c>
    </row>
    <row r="58" spans="1:8" x14ac:dyDescent="0.2">
      <c r="A58" s="108">
        <v>112900001</v>
      </c>
      <c r="B58" s="109" t="s">
        <v>663</v>
      </c>
      <c r="C58" s="110">
        <v>255.58</v>
      </c>
      <c r="D58" s="110">
        <v>255.58</v>
      </c>
      <c r="E58" s="111"/>
      <c r="F58" s="111"/>
      <c r="G58" s="111"/>
      <c r="H58" s="106" t="s">
        <v>657</v>
      </c>
    </row>
    <row r="59" spans="1:8" x14ac:dyDescent="0.2">
      <c r="A59" s="108">
        <v>112900001</v>
      </c>
      <c r="B59" s="109" t="s">
        <v>664</v>
      </c>
      <c r="C59" s="110">
        <v>9000</v>
      </c>
      <c r="D59" s="110">
        <v>9000</v>
      </c>
      <c r="E59" s="111"/>
      <c r="F59" s="111"/>
      <c r="G59" s="111"/>
      <c r="H59" s="106" t="s">
        <v>657</v>
      </c>
    </row>
    <row r="60" spans="1:8" x14ac:dyDescent="0.2">
      <c r="A60" s="108">
        <v>112900001</v>
      </c>
      <c r="B60" s="109" t="s">
        <v>591</v>
      </c>
      <c r="C60" s="110">
        <v>64346</v>
      </c>
      <c r="D60" s="110">
        <v>64346</v>
      </c>
      <c r="E60" s="111"/>
      <c r="F60" s="111"/>
      <c r="G60" s="111"/>
      <c r="H60" s="106" t="s">
        <v>657</v>
      </c>
    </row>
    <row r="61" spans="1:8" x14ac:dyDescent="0.2">
      <c r="A61" s="108">
        <v>112900001</v>
      </c>
      <c r="B61" s="109" t="s">
        <v>592</v>
      </c>
      <c r="C61" s="110">
        <v>3320</v>
      </c>
      <c r="D61" s="110">
        <v>3320</v>
      </c>
      <c r="E61" s="111"/>
      <c r="F61" s="111"/>
      <c r="G61" s="111"/>
      <c r="H61" s="106" t="s">
        <v>657</v>
      </c>
    </row>
    <row r="62" spans="1:8" x14ac:dyDescent="0.2">
      <c r="A62" s="108">
        <v>112900001</v>
      </c>
      <c r="B62" s="109" t="s">
        <v>593</v>
      </c>
      <c r="C62" s="110">
        <v>22180</v>
      </c>
      <c r="D62" s="110">
        <v>22180</v>
      </c>
      <c r="E62" s="111"/>
      <c r="F62" s="111"/>
      <c r="G62" s="111"/>
      <c r="H62" s="106" t="s">
        <v>657</v>
      </c>
    </row>
    <row r="63" spans="1:8" x14ac:dyDescent="0.2">
      <c r="A63" s="108">
        <v>112900001</v>
      </c>
      <c r="B63" s="109" t="s">
        <v>594</v>
      </c>
      <c r="C63" s="110">
        <v>14940</v>
      </c>
      <c r="D63" s="110">
        <v>14940</v>
      </c>
      <c r="E63" s="111"/>
      <c r="F63" s="111"/>
      <c r="G63" s="111"/>
      <c r="H63" s="106" t="s">
        <v>657</v>
      </c>
    </row>
    <row r="64" spans="1:8" x14ac:dyDescent="0.2">
      <c r="A64" s="108">
        <v>112900001</v>
      </c>
      <c r="B64" s="109" t="s">
        <v>595</v>
      </c>
      <c r="C64" s="110">
        <v>13627.24</v>
      </c>
      <c r="D64" s="110">
        <v>13627.24</v>
      </c>
      <c r="E64" s="111"/>
      <c r="F64" s="111"/>
      <c r="G64" s="111"/>
      <c r="H64" s="106" t="s">
        <v>657</v>
      </c>
    </row>
    <row r="65" spans="1:8" x14ac:dyDescent="0.2">
      <c r="A65" s="108">
        <v>112900001</v>
      </c>
      <c r="B65" s="109" t="s">
        <v>596</v>
      </c>
      <c r="C65" s="110">
        <v>127600</v>
      </c>
      <c r="D65" s="110">
        <v>127600</v>
      </c>
      <c r="E65" s="111"/>
      <c r="F65" s="111"/>
      <c r="G65" s="111"/>
      <c r="H65" s="106" t="s">
        <v>657</v>
      </c>
    </row>
    <row r="66" spans="1:8" x14ac:dyDescent="0.2">
      <c r="A66" s="108">
        <v>112900001</v>
      </c>
      <c r="B66" s="109" t="s">
        <v>597</v>
      </c>
      <c r="C66" s="110">
        <v>138090.9</v>
      </c>
      <c r="D66" s="110">
        <v>138090.9</v>
      </c>
      <c r="E66" s="111"/>
      <c r="F66" s="111"/>
      <c r="G66" s="111"/>
      <c r="H66" s="106" t="s">
        <v>657</v>
      </c>
    </row>
    <row r="67" spans="1:8" x14ac:dyDescent="0.2">
      <c r="A67" s="108">
        <v>112900001</v>
      </c>
      <c r="B67" s="109" t="s">
        <v>598</v>
      </c>
      <c r="C67" s="110">
        <v>9200</v>
      </c>
      <c r="D67" s="110">
        <v>9200</v>
      </c>
      <c r="E67" s="111"/>
      <c r="F67" s="111"/>
      <c r="G67" s="111"/>
      <c r="H67" s="106" t="s">
        <v>657</v>
      </c>
    </row>
    <row r="68" spans="1:8" x14ac:dyDescent="0.2">
      <c r="A68" s="108">
        <v>112900001</v>
      </c>
      <c r="B68" s="109" t="s">
        <v>599</v>
      </c>
      <c r="C68" s="110">
        <v>19200</v>
      </c>
      <c r="D68" s="110">
        <v>19200</v>
      </c>
      <c r="E68" s="111"/>
      <c r="F68" s="111"/>
      <c r="G68" s="111"/>
      <c r="H68" s="106" t="s">
        <v>657</v>
      </c>
    </row>
    <row r="69" spans="1:8" x14ac:dyDescent="0.2">
      <c r="A69" s="108">
        <v>112900001</v>
      </c>
      <c r="B69" s="109" t="s">
        <v>600</v>
      </c>
      <c r="C69" s="110">
        <v>136500</v>
      </c>
      <c r="D69" s="110">
        <v>136500</v>
      </c>
      <c r="E69" s="111"/>
      <c r="F69" s="111"/>
      <c r="G69" s="111"/>
      <c r="H69" s="106" t="s">
        <v>657</v>
      </c>
    </row>
    <row r="70" spans="1:8" x14ac:dyDescent="0.2">
      <c r="A70" s="108">
        <v>112900001</v>
      </c>
      <c r="B70" s="109" t="s">
        <v>601</v>
      </c>
      <c r="C70" s="110">
        <v>173720</v>
      </c>
      <c r="D70" s="110">
        <v>173720</v>
      </c>
      <c r="E70" s="111"/>
      <c r="F70" s="111"/>
      <c r="G70" s="111"/>
      <c r="H70" s="106" t="s">
        <v>657</v>
      </c>
    </row>
    <row r="71" spans="1:8" x14ac:dyDescent="0.2">
      <c r="A71" s="108">
        <v>112900001</v>
      </c>
      <c r="B71" s="109" t="s">
        <v>602</v>
      </c>
      <c r="C71" s="110">
        <v>188700</v>
      </c>
      <c r="D71" s="110">
        <v>188700</v>
      </c>
      <c r="E71" s="111"/>
      <c r="F71" s="111"/>
      <c r="G71" s="111"/>
      <c r="H71" s="106" t="s">
        <v>657</v>
      </c>
    </row>
    <row r="72" spans="1:8" x14ac:dyDescent="0.2">
      <c r="A72" s="108">
        <v>112900001</v>
      </c>
      <c r="B72" s="109" t="s">
        <v>603</v>
      </c>
      <c r="C72" s="110">
        <v>20500</v>
      </c>
      <c r="D72" s="110">
        <v>20500</v>
      </c>
      <c r="E72" s="111"/>
      <c r="F72" s="111"/>
      <c r="G72" s="111"/>
      <c r="H72" s="106" t="s">
        <v>657</v>
      </c>
    </row>
    <row r="73" spans="1:8" x14ac:dyDescent="0.2">
      <c r="A73" s="108">
        <v>112900001</v>
      </c>
      <c r="B73" s="109" t="s">
        <v>604</v>
      </c>
      <c r="C73" s="110">
        <v>114000</v>
      </c>
      <c r="D73" s="110">
        <v>114000</v>
      </c>
      <c r="E73" s="111"/>
      <c r="F73" s="111"/>
      <c r="G73" s="111"/>
      <c r="H73" s="106" t="s">
        <v>657</v>
      </c>
    </row>
    <row r="74" spans="1:8" x14ac:dyDescent="0.2">
      <c r="A74" s="108">
        <v>112900001</v>
      </c>
      <c r="B74" s="109" t="s">
        <v>605</v>
      </c>
      <c r="C74" s="110">
        <v>25560</v>
      </c>
      <c r="D74" s="110">
        <v>25560</v>
      </c>
      <c r="E74" s="111"/>
      <c r="F74" s="111"/>
      <c r="G74" s="111"/>
      <c r="H74" s="106" t="s">
        <v>657</v>
      </c>
    </row>
    <row r="75" spans="1:8" x14ac:dyDescent="0.2">
      <c r="A75" s="108">
        <v>112900001</v>
      </c>
      <c r="B75" s="109" t="s">
        <v>606</v>
      </c>
      <c r="C75" s="110">
        <v>95200</v>
      </c>
      <c r="D75" s="110">
        <v>95200</v>
      </c>
      <c r="E75" s="111"/>
      <c r="F75" s="111"/>
      <c r="G75" s="111"/>
      <c r="H75" s="106" t="s">
        <v>657</v>
      </c>
    </row>
    <row r="76" spans="1:8" x14ac:dyDescent="0.2">
      <c r="A76" s="108">
        <v>112900001</v>
      </c>
      <c r="B76" s="109" t="s">
        <v>607</v>
      </c>
      <c r="C76" s="110">
        <v>60</v>
      </c>
      <c r="D76" s="110">
        <v>60</v>
      </c>
      <c r="E76" s="111"/>
      <c r="F76" s="111"/>
      <c r="G76" s="111"/>
      <c r="H76" s="106" t="s">
        <v>657</v>
      </c>
    </row>
    <row r="77" spans="1:8" x14ac:dyDescent="0.2">
      <c r="A77" s="108">
        <v>112900001</v>
      </c>
      <c r="B77" s="109" t="s">
        <v>608</v>
      </c>
      <c r="C77" s="110">
        <v>3210</v>
      </c>
      <c r="D77" s="110">
        <v>3210</v>
      </c>
      <c r="E77" s="111"/>
      <c r="F77" s="111"/>
      <c r="G77" s="111"/>
      <c r="H77" s="106" t="s">
        <v>657</v>
      </c>
    </row>
    <row r="78" spans="1:8" x14ac:dyDescent="0.2">
      <c r="A78" s="108">
        <v>112900001</v>
      </c>
      <c r="B78" s="109" t="s">
        <v>609</v>
      </c>
      <c r="C78" s="110">
        <v>234411.94</v>
      </c>
      <c r="D78" s="110">
        <v>234411.94</v>
      </c>
      <c r="E78" s="111"/>
      <c r="F78" s="111"/>
      <c r="G78" s="111"/>
      <c r="H78" s="106" t="s">
        <v>657</v>
      </c>
    </row>
    <row r="79" spans="1:8" x14ac:dyDescent="0.2">
      <c r="A79" s="108">
        <v>112900001</v>
      </c>
      <c r="B79" s="109" t="s">
        <v>610</v>
      </c>
      <c r="C79" s="110">
        <v>307780.21999999997</v>
      </c>
      <c r="D79" s="110">
        <v>307780.21999999997</v>
      </c>
      <c r="E79" s="111"/>
      <c r="F79" s="111"/>
      <c r="G79" s="111"/>
      <c r="H79" s="106" t="s">
        <v>657</v>
      </c>
    </row>
    <row r="80" spans="1:8" x14ac:dyDescent="0.2">
      <c r="A80" s="108">
        <v>112900001</v>
      </c>
      <c r="B80" s="109" t="s">
        <v>611</v>
      </c>
      <c r="C80" s="110">
        <v>21740.9</v>
      </c>
      <c r="D80" s="110">
        <v>21740.9</v>
      </c>
      <c r="E80" s="111"/>
      <c r="F80" s="111"/>
      <c r="G80" s="111"/>
      <c r="H80" s="106" t="s">
        <v>657</v>
      </c>
    </row>
    <row r="81" spans="1:8" x14ac:dyDescent="0.2">
      <c r="A81" s="108">
        <v>112900001</v>
      </c>
      <c r="B81" s="109" t="s">
        <v>612</v>
      </c>
      <c r="C81" s="110">
        <v>62040.54</v>
      </c>
      <c r="D81" s="110">
        <v>62040.54</v>
      </c>
      <c r="E81" s="111"/>
      <c r="F81" s="111"/>
      <c r="G81" s="111"/>
      <c r="H81" s="106" t="s">
        <v>657</v>
      </c>
    </row>
    <row r="82" spans="1:8" x14ac:dyDescent="0.2">
      <c r="A82" s="108">
        <v>112900001</v>
      </c>
      <c r="B82" s="109" t="s">
        <v>613</v>
      </c>
      <c r="C82" s="110">
        <v>18184.54</v>
      </c>
      <c r="D82" s="110">
        <v>18184.54</v>
      </c>
      <c r="E82" s="111"/>
      <c r="F82" s="111"/>
      <c r="G82" s="111"/>
      <c r="H82" s="106" t="s">
        <v>657</v>
      </c>
    </row>
    <row r="83" spans="1:8" x14ac:dyDescent="0.2">
      <c r="A83" s="108">
        <v>112900001</v>
      </c>
      <c r="B83" s="109" t="s">
        <v>614</v>
      </c>
      <c r="C83" s="110">
        <v>41520.42</v>
      </c>
      <c r="D83" s="110">
        <v>41520.42</v>
      </c>
      <c r="E83" s="111"/>
      <c r="F83" s="111"/>
      <c r="G83" s="111"/>
      <c r="H83" s="106" t="s">
        <v>657</v>
      </c>
    </row>
    <row r="84" spans="1:8" x14ac:dyDescent="0.2">
      <c r="A84" s="108">
        <v>112900001</v>
      </c>
      <c r="B84" s="109" t="s">
        <v>615</v>
      </c>
      <c r="C84" s="110">
        <v>150922.79999999999</v>
      </c>
      <c r="D84" s="110">
        <v>150922.79999999999</v>
      </c>
      <c r="E84" s="111"/>
      <c r="F84" s="111"/>
      <c r="G84" s="111"/>
      <c r="H84" s="106" t="s">
        <v>657</v>
      </c>
    </row>
    <row r="85" spans="1:8" x14ac:dyDescent="0.2">
      <c r="A85" s="108">
        <v>112900001</v>
      </c>
      <c r="B85" s="109" t="s">
        <v>616</v>
      </c>
      <c r="C85" s="110">
        <v>42366.96</v>
      </c>
      <c r="D85" s="110">
        <v>42366.96</v>
      </c>
      <c r="E85" s="111"/>
      <c r="F85" s="111"/>
      <c r="G85" s="111"/>
      <c r="H85" s="106" t="s">
        <v>657</v>
      </c>
    </row>
    <row r="86" spans="1:8" x14ac:dyDescent="0.2">
      <c r="A86" s="108">
        <v>112900001</v>
      </c>
      <c r="B86" s="109" t="s">
        <v>617</v>
      </c>
      <c r="C86" s="110">
        <v>54003.040000000001</v>
      </c>
      <c r="D86" s="110">
        <v>54003.040000000001</v>
      </c>
      <c r="E86" s="111"/>
      <c r="F86" s="111"/>
      <c r="G86" s="111"/>
      <c r="H86" s="106" t="s">
        <v>657</v>
      </c>
    </row>
    <row r="87" spans="1:8" x14ac:dyDescent="0.2">
      <c r="A87" s="108">
        <v>112900001</v>
      </c>
      <c r="B87" s="109" t="s">
        <v>618</v>
      </c>
      <c r="C87" s="110">
        <v>107774.26</v>
      </c>
      <c r="D87" s="110">
        <v>107774.26</v>
      </c>
      <c r="E87" s="111"/>
      <c r="F87" s="111"/>
      <c r="G87" s="111"/>
      <c r="H87" s="106" t="s">
        <v>657</v>
      </c>
    </row>
    <row r="88" spans="1:8" x14ac:dyDescent="0.2">
      <c r="A88" s="108">
        <v>112900001</v>
      </c>
      <c r="B88" s="109" t="s">
        <v>619</v>
      </c>
      <c r="C88" s="110">
        <v>199.12</v>
      </c>
      <c r="D88" s="110">
        <v>199.12</v>
      </c>
      <c r="E88" s="111"/>
      <c r="F88" s="111"/>
      <c r="G88" s="111"/>
      <c r="H88" s="106" t="s">
        <v>657</v>
      </c>
    </row>
    <row r="89" spans="1:8" x14ac:dyDescent="0.2">
      <c r="A89" s="108">
        <v>112900001</v>
      </c>
      <c r="B89" s="109" t="s">
        <v>620</v>
      </c>
      <c r="C89" s="110">
        <v>237021.94</v>
      </c>
      <c r="D89" s="110">
        <v>237021.94</v>
      </c>
      <c r="E89" s="111"/>
      <c r="F89" s="111"/>
      <c r="G89" s="111"/>
      <c r="H89" s="106" t="s">
        <v>657</v>
      </c>
    </row>
    <row r="90" spans="1:8" x14ac:dyDescent="0.2">
      <c r="A90" s="108">
        <v>112900001</v>
      </c>
      <c r="B90" s="109" t="s">
        <v>665</v>
      </c>
      <c r="C90" s="110">
        <v>12600</v>
      </c>
      <c r="D90" s="110">
        <v>12600</v>
      </c>
      <c r="E90" s="111"/>
      <c r="F90" s="111"/>
      <c r="G90" s="111"/>
      <c r="H90" s="106" t="s">
        <v>657</v>
      </c>
    </row>
    <row r="91" spans="1:8" x14ac:dyDescent="0.2">
      <c r="A91" s="108">
        <v>112900001</v>
      </c>
      <c r="B91" s="109" t="s">
        <v>666</v>
      </c>
      <c r="C91" s="110">
        <v>19400</v>
      </c>
      <c r="D91" s="110">
        <v>19400</v>
      </c>
      <c r="E91" s="111"/>
      <c r="F91" s="111"/>
      <c r="G91" s="111"/>
      <c r="H91" s="106" t="s">
        <v>657</v>
      </c>
    </row>
    <row r="92" spans="1:8" x14ac:dyDescent="0.2">
      <c r="A92" s="108">
        <v>112900001</v>
      </c>
      <c r="B92" s="109" t="s">
        <v>667</v>
      </c>
      <c r="C92" s="110">
        <v>1050</v>
      </c>
      <c r="D92" s="110">
        <v>1050</v>
      </c>
      <c r="E92" s="111"/>
      <c r="F92" s="111"/>
      <c r="G92" s="111"/>
      <c r="H92" s="106" t="s">
        <v>657</v>
      </c>
    </row>
    <row r="93" spans="1:8" x14ac:dyDescent="0.2">
      <c r="A93" s="108">
        <v>112900001</v>
      </c>
      <c r="B93" s="109" t="s">
        <v>668</v>
      </c>
      <c r="C93" s="110">
        <v>42429.11</v>
      </c>
      <c r="D93" s="110">
        <v>42429.11</v>
      </c>
      <c r="E93" s="111"/>
      <c r="F93" s="111"/>
      <c r="G93" s="111"/>
      <c r="H93" s="106" t="s">
        <v>657</v>
      </c>
    </row>
    <row r="94" spans="1:8" x14ac:dyDescent="0.2">
      <c r="A94" s="108">
        <v>112900001</v>
      </c>
      <c r="B94" s="109" t="s">
        <v>669</v>
      </c>
      <c r="C94" s="110">
        <v>84725.68</v>
      </c>
      <c r="D94" s="110">
        <v>84725.68</v>
      </c>
      <c r="E94" s="111"/>
      <c r="F94" s="111"/>
      <c r="G94" s="111"/>
      <c r="H94" s="106" t="s">
        <v>657</v>
      </c>
    </row>
    <row r="95" spans="1:8" x14ac:dyDescent="0.2">
      <c r="A95" s="108">
        <v>112900001</v>
      </c>
      <c r="B95" s="109" t="s">
        <v>670</v>
      </c>
      <c r="C95" s="110">
        <v>60849.1</v>
      </c>
      <c r="D95" s="110">
        <v>60849.1</v>
      </c>
      <c r="E95" s="111"/>
      <c r="F95" s="111"/>
      <c r="G95" s="111"/>
      <c r="H95" s="106" t="s">
        <v>657</v>
      </c>
    </row>
    <row r="96" spans="1:8" x14ac:dyDescent="0.2">
      <c r="A96" s="108">
        <v>112900001</v>
      </c>
      <c r="B96" s="109" t="s">
        <v>671</v>
      </c>
      <c r="C96" s="110">
        <v>30660.26</v>
      </c>
      <c r="D96" s="110">
        <v>30660.26</v>
      </c>
      <c r="E96" s="111"/>
      <c r="F96" s="111"/>
      <c r="G96" s="111"/>
      <c r="H96" s="106" t="s">
        <v>657</v>
      </c>
    </row>
    <row r="97" spans="1:8" x14ac:dyDescent="0.2">
      <c r="A97" s="108">
        <v>112900001</v>
      </c>
      <c r="B97" s="109" t="s">
        <v>672</v>
      </c>
      <c r="C97" s="110">
        <v>50661.94</v>
      </c>
      <c r="D97" s="110">
        <v>50661.94</v>
      </c>
      <c r="E97" s="111"/>
      <c r="F97" s="111"/>
      <c r="G97" s="111"/>
      <c r="H97" s="106" t="s">
        <v>657</v>
      </c>
    </row>
    <row r="98" spans="1:8" x14ac:dyDescent="0.2">
      <c r="A98" s="108">
        <v>112900001</v>
      </c>
      <c r="B98" s="109" t="s">
        <v>673</v>
      </c>
      <c r="C98" s="110">
        <v>21730.04</v>
      </c>
      <c r="D98" s="110">
        <v>21730.04</v>
      </c>
      <c r="E98" s="111"/>
      <c r="F98" s="111"/>
      <c r="G98" s="111"/>
      <c r="H98" s="106" t="s">
        <v>657</v>
      </c>
    </row>
    <row r="99" spans="1:8" x14ac:dyDescent="0.2">
      <c r="A99" s="108">
        <v>112900001</v>
      </c>
      <c r="B99" s="109" t="s">
        <v>674</v>
      </c>
      <c r="C99" s="110">
        <v>165068.35999999999</v>
      </c>
      <c r="D99" s="110">
        <v>165068.35999999999</v>
      </c>
      <c r="E99" s="111"/>
      <c r="F99" s="111"/>
      <c r="G99" s="111"/>
      <c r="H99" s="106" t="s">
        <v>657</v>
      </c>
    </row>
    <row r="100" spans="1:8" x14ac:dyDescent="0.2">
      <c r="A100" s="108">
        <v>112900001</v>
      </c>
      <c r="B100" s="109" t="s">
        <v>675</v>
      </c>
      <c r="C100" s="110">
        <v>15978.86</v>
      </c>
      <c r="D100" s="110">
        <v>15978.86</v>
      </c>
      <c r="E100" s="111"/>
      <c r="F100" s="111"/>
      <c r="G100" s="111"/>
      <c r="H100" s="106" t="s">
        <v>657</v>
      </c>
    </row>
    <row r="101" spans="1:8" x14ac:dyDescent="0.2">
      <c r="A101" s="108">
        <v>112900001</v>
      </c>
      <c r="B101" s="109" t="s">
        <v>676</v>
      </c>
      <c r="C101" s="110">
        <v>76925.2</v>
      </c>
      <c r="D101" s="110">
        <v>76925.2</v>
      </c>
      <c r="E101" s="111"/>
      <c r="F101" s="111"/>
      <c r="G101" s="111"/>
      <c r="H101" s="106" t="s">
        <v>657</v>
      </c>
    </row>
    <row r="102" spans="1:8" x14ac:dyDescent="0.2">
      <c r="A102" s="108">
        <v>112900001</v>
      </c>
      <c r="B102" s="109" t="s">
        <v>677</v>
      </c>
      <c r="C102" s="110">
        <v>106258.52</v>
      </c>
      <c r="D102" s="110">
        <v>106258.52</v>
      </c>
      <c r="E102" s="111"/>
      <c r="F102" s="111"/>
      <c r="G102" s="111"/>
      <c r="H102" s="106" t="s">
        <v>657</v>
      </c>
    </row>
    <row r="103" spans="1:8" x14ac:dyDescent="0.2">
      <c r="A103" s="108">
        <v>112900001</v>
      </c>
      <c r="B103" s="109" t="s">
        <v>678</v>
      </c>
      <c r="C103" s="110">
        <v>50521</v>
      </c>
      <c r="D103" s="110">
        <v>50521</v>
      </c>
      <c r="E103" s="111"/>
      <c r="F103" s="111"/>
      <c r="G103" s="111"/>
      <c r="H103" s="106" t="s">
        <v>657</v>
      </c>
    </row>
    <row r="104" spans="1:8" x14ac:dyDescent="0.2">
      <c r="A104" s="108">
        <v>112900001</v>
      </c>
      <c r="B104" s="109" t="s">
        <v>679</v>
      </c>
      <c r="C104" s="110">
        <v>1176</v>
      </c>
      <c r="D104" s="110">
        <v>1176</v>
      </c>
      <c r="E104" s="111"/>
      <c r="F104" s="111"/>
      <c r="G104" s="111"/>
      <c r="H104" s="106" t="s">
        <v>657</v>
      </c>
    </row>
    <row r="105" spans="1:8" x14ac:dyDescent="0.2">
      <c r="A105" s="108">
        <v>112900001</v>
      </c>
      <c r="B105" s="109" t="s">
        <v>680</v>
      </c>
      <c r="C105" s="110">
        <v>81014.33</v>
      </c>
      <c r="D105" s="110">
        <v>81014.33</v>
      </c>
      <c r="E105" s="111"/>
      <c r="F105" s="111"/>
      <c r="G105" s="111"/>
      <c r="H105" s="106" t="s">
        <v>657</v>
      </c>
    </row>
    <row r="106" spans="1:8" x14ac:dyDescent="0.2">
      <c r="A106" s="108">
        <v>112900001</v>
      </c>
      <c r="B106" s="109" t="s">
        <v>681</v>
      </c>
      <c r="C106" s="110">
        <v>5994.08</v>
      </c>
      <c r="D106" s="110">
        <v>5994.08</v>
      </c>
      <c r="E106" s="111"/>
      <c r="F106" s="111"/>
      <c r="G106" s="111"/>
      <c r="H106" s="106" t="s">
        <v>657</v>
      </c>
    </row>
    <row r="107" spans="1:8" x14ac:dyDescent="0.2">
      <c r="A107" s="108">
        <v>112900001</v>
      </c>
      <c r="B107" s="109" t="s">
        <v>682</v>
      </c>
      <c r="C107" s="110">
        <v>3164.43</v>
      </c>
      <c r="D107" s="110">
        <v>3164.43</v>
      </c>
      <c r="E107" s="111"/>
      <c r="F107" s="111"/>
      <c r="G107" s="111"/>
      <c r="H107" s="106" t="s">
        <v>657</v>
      </c>
    </row>
    <row r="108" spans="1:8" x14ac:dyDescent="0.2">
      <c r="A108" s="108">
        <v>112900001</v>
      </c>
      <c r="B108" s="109" t="s">
        <v>621</v>
      </c>
      <c r="C108" s="110">
        <v>41937.699999999997</v>
      </c>
      <c r="D108" s="110">
        <v>41937.699999999997</v>
      </c>
      <c r="E108" s="111"/>
      <c r="F108" s="111"/>
      <c r="G108" s="111"/>
      <c r="H108" s="106" t="s">
        <v>657</v>
      </c>
    </row>
    <row r="109" spans="1:8" x14ac:dyDescent="0.2">
      <c r="A109" s="108">
        <v>112900001</v>
      </c>
      <c r="B109" s="109" t="s">
        <v>622</v>
      </c>
      <c r="C109" s="110">
        <v>22188</v>
      </c>
      <c r="D109" s="110">
        <v>22188</v>
      </c>
      <c r="E109" s="111"/>
      <c r="F109" s="111"/>
      <c r="G109" s="111"/>
      <c r="H109" s="106" t="s">
        <v>657</v>
      </c>
    </row>
    <row r="110" spans="1:8" x14ac:dyDescent="0.2">
      <c r="A110" s="108">
        <v>112900001</v>
      </c>
      <c r="B110" s="109" t="s">
        <v>623</v>
      </c>
      <c r="C110" s="110">
        <v>6877.62</v>
      </c>
      <c r="D110" s="110">
        <v>6877.62</v>
      </c>
      <c r="E110" s="111"/>
      <c r="F110" s="111"/>
      <c r="G110" s="111"/>
      <c r="H110" s="106" t="s">
        <v>727</v>
      </c>
    </row>
    <row r="111" spans="1:8" x14ac:dyDescent="0.2">
      <c r="A111" s="108">
        <v>112900001</v>
      </c>
      <c r="B111" s="109" t="s">
        <v>624</v>
      </c>
      <c r="C111" s="110">
        <v>7927427.1299999999</v>
      </c>
      <c r="D111" s="110">
        <v>7927427.1299999999</v>
      </c>
      <c r="E111" s="111"/>
      <c r="F111" s="111"/>
      <c r="G111" s="111"/>
      <c r="H111" s="106" t="s">
        <v>728</v>
      </c>
    </row>
    <row r="112" spans="1:8" x14ac:dyDescent="0.2">
      <c r="A112" s="108">
        <v>112900001</v>
      </c>
      <c r="B112" s="109" t="s">
        <v>683</v>
      </c>
      <c r="C112" s="110">
        <v>580000</v>
      </c>
      <c r="D112" s="110">
        <v>580000</v>
      </c>
      <c r="E112" s="111"/>
      <c r="F112" s="111"/>
      <c r="G112" s="111"/>
      <c r="H112" s="106" t="s">
        <v>657</v>
      </c>
    </row>
    <row r="113" spans="1:8" x14ac:dyDescent="0.2">
      <c r="A113" s="108">
        <v>112900001</v>
      </c>
      <c r="B113" s="109" t="s">
        <v>625</v>
      </c>
      <c r="C113" s="110">
        <v>588442.32999999996</v>
      </c>
      <c r="D113" s="110">
        <v>588442.32999999996</v>
      </c>
      <c r="E113" s="111"/>
      <c r="F113" s="111"/>
      <c r="G113" s="111"/>
      <c r="H113" s="106" t="s">
        <v>657</v>
      </c>
    </row>
    <row r="114" spans="1:8" x14ac:dyDescent="0.2">
      <c r="A114" s="108">
        <v>112900001</v>
      </c>
      <c r="B114" s="109" t="s">
        <v>626</v>
      </c>
      <c r="C114" s="110">
        <v>1245315.8700000001</v>
      </c>
      <c r="D114" s="110">
        <v>1245315.8700000001</v>
      </c>
      <c r="E114" s="111"/>
      <c r="F114" s="111"/>
      <c r="G114" s="111"/>
      <c r="H114" s="106" t="s">
        <v>657</v>
      </c>
    </row>
    <row r="115" spans="1:8" x14ac:dyDescent="0.2">
      <c r="A115" s="52">
        <v>1131</v>
      </c>
      <c r="B115" s="53" t="s">
        <v>140</v>
      </c>
      <c r="C115" s="54">
        <f>SUM(C116:C119)</f>
        <v>958392.35</v>
      </c>
      <c r="D115" s="54">
        <f>SUM(D116:D119)</f>
        <v>958392.35</v>
      </c>
      <c r="E115" s="48"/>
      <c r="F115" s="48"/>
      <c r="G115" s="48"/>
      <c r="H115" s="47"/>
    </row>
    <row r="116" spans="1:8" x14ac:dyDescent="0.2">
      <c r="A116" s="55">
        <v>113100001</v>
      </c>
      <c r="B116" s="56" t="s">
        <v>627</v>
      </c>
      <c r="C116" s="57">
        <v>287572.88</v>
      </c>
      <c r="D116" s="57">
        <v>287572.88</v>
      </c>
      <c r="E116" s="35"/>
      <c r="F116" s="35"/>
      <c r="H116" s="106" t="s">
        <v>656</v>
      </c>
    </row>
    <row r="117" spans="1:8" x14ac:dyDescent="0.2">
      <c r="A117" s="55">
        <v>113100001</v>
      </c>
      <c r="B117" s="56" t="s">
        <v>628</v>
      </c>
      <c r="C117" s="57">
        <v>25663.26</v>
      </c>
      <c r="D117" s="57">
        <v>25663.26</v>
      </c>
      <c r="E117" s="35"/>
      <c r="F117" s="35"/>
      <c r="H117" s="106" t="s">
        <v>656</v>
      </c>
    </row>
    <row r="118" spans="1:8" x14ac:dyDescent="0.2">
      <c r="A118" s="55">
        <v>113100001</v>
      </c>
      <c r="B118" s="56" t="s">
        <v>629</v>
      </c>
      <c r="C118" s="57">
        <v>445440</v>
      </c>
      <c r="D118" s="57">
        <v>445440</v>
      </c>
      <c r="E118" s="35"/>
      <c r="F118" s="35"/>
      <c r="H118" s="106" t="s">
        <v>656</v>
      </c>
    </row>
    <row r="119" spans="1:8" x14ac:dyDescent="0.2">
      <c r="A119" s="55">
        <v>113100001</v>
      </c>
      <c r="B119" s="56" t="s">
        <v>684</v>
      </c>
      <c r="C119" s="57">
        <v>199716.21</v>
      </c>
      <c r="D119" s="57">
        <v>199716.21</v>
      </c>
      <c r="E119" s="35"/>
      <c r="F119" s="35"/>
      <c r="H119" s="106" t="s">
        <v>656</v>
      </c>
    </row>
    <row r="120" spans="1:8" x14ac:dyDescent="0.2">
      <c r="A120" s="52">
        <v>1132</v>
      </c>
      <c r="B120" s="53" t="s">
        <v>141</v>
      </c>
      <c r="C120" s="54">
        <v>0</v>
      </c>
      <c r="D120" s="54">
        <v>0</v>
      </c>
      <c r="E120" s="48"/>
      <c r="F120" s="48"/>
      <c r="G120" s="48"/>
      <c r="H120" s="47"/>
    </row>
    <row r="121" spans="1:8" x14ac:dyDescent="0.2">
      <c r="A121" s="52">
        <v>1133</v>
      </c>
      <c r="B121" s="53" t="s">
        <v>142</v>
      </c>
      <c r="C121" s="54">
        <v>0</v>
      </c>
      <c r="D121" s="54">
        <v>0</v>
      </c>
      <c r="E121" s="48"/>
      <c r="F121" s="48"/>
      <c r="G121" s="48"/>
      <c r="H121" s="47"/>
    </row>
    <row r="122" spans="1:8" x14ac:dyDescent="0.2">
      <c r="A122" s="52">
        <v>1134</v>
      </c>
      <c r="B122" s="53" t="s">
        <v>143</v>
      </c>
      <c r="C122" s="54">
        <f>SUM(C123:C169)</f>
        <v>17372959.269999996</v>
      </c>
      <c r="D122" s="54">
        <f>SUM(D123:D169)</f>
        <v>17372959.269999996</v>
      </c>
      <c r="E122" s="48"/>
      <c r="F122" s="48"/>
      <c r="G122" s="48"/>
      <c r="H122" s="47"/>
    </row>
    <row r="123" spans="1:8" x14ac:dyDescent="0.2">
      <c r="A123" s="55">
        <v>113400001</v>
      </c>
      <c r="B123" s="56" t="s">
        <v>685</v>
      </c>
      <c r="C123" s="57">
        <v>270985.58</v>
      </c>
      <c r="D123" s="57">
        <v>270985.58</v>
      </c>
      <c r="E123" s="35"/>
      <c r="F123" s="35"/>
      <c r="H123" s="106" t="s">
        <v>577</v>
      </c>
    </row>
    <row r="124" spans="1:8" x14ac:dyDescent="0.2">
      <c r="A124" s="55">
        <v>113400001</v>
      </c>
      <c r="B124" s="56" t="s">
        <v>686</v>
      </c>
      <c r="C124" s="57">
        <v>40269.61</v>
      </c>
      <c r="D124" s="57">
        <v>40269.61</v>
      </c>
      <c r="E124" s="35"/>
      <c r="F124" s="35"/>
      <c r="H124" s="106" t="s">
        <v>577</v>
      </c>
    </row>
    <row r="125" spans="1:8" x14ac:dyDescent="0.2">
      <c r="A125" s="55">
        <v>113400001</v>
      </c>
      <c r="B125" s="56" t="s">
        <v>630</v>
      </c>
      <c r="C125" s="57">
        <v>314.06</v>
      </c>
      <c r="D125" s="57">
        <v>314.06</v>
      </c>
      <c r="E125" s="35"/>
      <c r="F125" s="35"/>
      <c r="H125" s="106" t="s">
        <v>577</v>
      </c>
    </row>
    <row r="126" spans="1:8" x14ac:dyDescent="0.2">
      <c r="A126" s="55">
        <v>113400001</v>
      </c>
      <c r="B126" s="56" t="s">
        <v>631</v>
      </c>
      <c r="C126" s="57">
        <v>2816.73</v>
      </c>
      <c r="D126" s="57">
        <v>2816.73</v>
      </c>
      <c r="E126" s="35"/>
      <c r="F126" s="35"/>
      <c r="H126" s="106" t="s">
        <v>577</v>
      </c>
    </row>
    <row r="127" spans="1:8" x14ac:dyDescent="0.2">
      <c r="A127" s="55">
        <v>113400001</v>
      </c>
      <c r="B127" s="56" t="s">
        <v>632</v>
      </c>
      <c r="C127" s="57">
        <v>770.88</v>
      </c>
      <c r="D127" s="57">
        <v>770.88</v>
      </c>
      <c r="E127" s="35"/>
      <c r="F127" s="35"/>
      <c r="H127" s="106" t="s">
        <v>577</v>
      </c>
    </row>
    <row r="128" spans="1:8" x14ac:dyDescent="0.2">
      <c r="A128" s="55">
        <v>113400001</v>
      </c>
      <c r="B128" s="56" t="s">
        <v>633</v>
      </c>
      <c r="C128" s="57">
        <v>1645.75</v>
      </c>
      <c r="D128" s="57">
        <v>1645.75</v>
      </c>
      <c r="E128" s="35"/>
      <c r="F128" s="35"/>
      <c r="H128" s="106" t="s">
        <v>577</v>
      </c>
    </row>
    <row r="129" spans="1:8" x14ac:dyDescent="0.2">
      <c r="A129" s="55">
        <v>113400001</v>
      </c>
      <c r="B129" s="56" t="s">
        <v>634</v>
      </c>
      <c r="C129" s="57">
        <v>1529.16</v>
      </c>
      <c r="D129" s="57">
        <v>1529.16</v>
      </c>
      <c r="E129" s="35"/>
      <c r="F129" s="35"/>
      <c r="H129" s="106" t="s">
        <v>577</v>
      </c>
    </row>
    <row r="130" spans="1:8" x14ac:dyDescent="0.2">
      <c r="A130" s="55">
        <v>113400001</v>
      </c>
      <c r="B130" s="56" t="s">
        <v>635</v>
      </c>
      <c r="C130" s="57">
        <v>3240.31</v>
      </c>
      <c r="D130" s="57">
        <v>3240.31</v>
      </c>
      <c r="E130" s="35"/>
      <c r="F130" s="35"/>
      <c r="H130" s="106" t="s">
        <v>577</v>
      </c>
    </row>
    <row r="131" spans="1:8" x14ac:dyDescent="0.2">
      <c r="A131" s="55">
        <v>113400001</v>
      </c>
      <c r="B131" s="56" t="s">
        <v>636</v>
      </c>
      <c r="C131" s="57">
        <v>542.62</v>
      </c>
      <c r="D131" s="57">
        <v>542.62</v>
      </c>
      <c r="E131" s="35"/>
      <c r="F131" s="35"/>
      <c r="H131" s="106" t="s">
        <v>577</v>
      </c>
    </row>
    <row r="132" spans="1:8" x14ac:dyDescent="0.2">
      <c r="A132" s="55">
        <v>113400001</v>
      </c>
      <c r="B132" s="56" t="s">
        <v>637</v>
      </c>
      <c r="C132" s="57">
        <v>13982.5</v>
      </c>
      <c r="D132" s="57">
        <v>13982.5</v>
      </c>
      <c r="E132" s="35"/>
      <c r="F132" s="35"/>
      <c r="H132" s="106" t="s">
        <v>577</v>
      </c>
    </row>
    <row r="133" spans="1:8" x14ac:dyDescent="0.2">
      <c r="A133" s="55">
        <v>113400001</v>
      </c>
      <c r="B133" s="56" t="s">
        <v>638</v>
      </c>
      <c r="C133" s="57">
        <v>167751.34</v>
      </c>
      <c r="D133" s="57">
        <v>167751.34</v>
      </c>
      <c r="E133" s="35"/>
      <c r="F133" s="35"/>
      <c r="H133" s="106" t="s">
        <v>577</v>
      </c>
    </row>
    <row r="134" spans="1:8" x14ac:dyDescent="0.2">
      <c r="A134" s="55">
        <v>113400001</v>
      </c>
      <c r="B134" s="56" t="s">
        <v>639</v>
      </c>
      <c r="C134" s="57">
        <v>28453.5</v>
      </c>
      <c r="D134" s="57">
        <v>28453.5</v>
      </c>
      <c r="E134" s="35"/>
      <c r="F134" s="35"/>
      <c r="H134" s="106" t="s">
        <v>577</v>
      </c>
    </row>
    <row r="135" spans="1:8" x14ac:dyDescent="0.2">
      <c r="A135" s="55">
        <v>113400001</v>
      </c>
      <c r="B135" s="56" t="s">
        <v>640</v>
      </c>
      <c r="C135" s="57">
        <v>12428.92</v>
      </c>
      <c r="D135" s="57">
        <v>12428.92</v>
      </c>
      <c r="E135" s="35"/>
      <c r="F135" s="35"/>
      <c r="H135" s="106" t="s">
        <v>577</v>
      </c>
    </row>
    <row r="136" spans="1:8" x14ac:dyDescent="0.2">
      <c r="A136" s="55">
        <v>113400001</v>
      </c>
      <c r="B136" s="56" t="s">
        <v>641</v>
      </c>
      <c r="C136" s="57">
        <v>13076.83</v>
      </c>
      <c r="D136" s="57">
        <v>13076.83</v>
      </c>
      <c r="E136" s="35"/>
      <c r="F136" s="35"/>
      <c r="H136" s="106" t="s">
        <v>577</v>
      </c>
    </row>
    <row r="137" spans="1:8" x14ac:dyDescent="0.2">
      <c r="A137" s="55">
        <v>113400001</v>
      </c>
      <c r="B137" s="56" t="s">
        <v>642</v>
      </c>
      <c r="C137" s="57">
        <v>6322.84</v>
      </c>
      <c r="D137" s="57">
        <v>6322.84</v>
      </c>
      <c r="E137" s="35"/>
      <c r="F137" s="35"/>
      <c r="H137" s="106" t="s">
        <v>577</v>
      </c>
    </row>
    <row r="138" spans="1:8" x14ac:dyDescent="0.2">
      <c r="A138" s="55">
        <v>113400001</v>
      </c>
      <c r="B138" s="56" t="s">
        <v>643</v>
      </c>
      <c r="C138" s="57">
        <v>5985.18</v>
      </c>
      <c r="D138" s="57">
        <v>5985.18</v>
      </c>
      <c r="E138" s="35"/>
      <c r="F138" s="35"/>
      <c r="H138" s="106" t="s">
        <v>577</v>
      </c>
    </row>
    <row r="139" spans="1:8" x14ac:dyDescent="0.2">
      <c r="A139" s="55">
        <v>113400001</v>
      </c>
      <c r="B139" s="56" t="s">
        <v>687</v>
      </c>
      <c r="C139" s="57">
        <v>899446</v>
      </c>
      <c r="D139" s="57">
        <v>899446</v>
      </c>
      <c r="E139" s="35"/>
      <c r="F139" s="35"/>
      <c r="H139" s="106" t="s">
        <v>577</v>
      </c>
    </row>
    <row r="140" spans="1:8" x14ac:dyDescent="0.2">
      <c r="A140" s="55">
        <v>113400001</v>
      </c>
      <c r="B140" s="56" t="s">
        <v>688</v>
      </c>
      <c r="C140" s="57">
        <v>418588.84</v>
      </c>
      <c r="D140" s="57">
        <v>418588.84</v>
      </c>
      <c r="E140" s="35"/>
      <c r="F140" s="35"/>
      <c r="H140" s="106" t="s">
        <v>577</v>
      </c>
    </row>
    <row r="141" spans="1:8" x14ac:dyDescent="0.2">
      <c r="A141" s="55">
        <v>113400001</v>
      </c>
      <c r="B141" s="56" t="s">
        <v>644</v>
      </c>
      <c r="C141" s="57">
        <v>77496.06</v>
      </c>
      <c r="D141" s="57">
        <v>77496.06</v>
      </c>
      <c r="E141" s="35"/>
      <c r="F141" s="35"/>
      <c r="H141" s="106" t="s">
        <v>577</v>
      </c>
    </row>
    <row r="142" spans="1:8" x14ac:dyDescent="0.2">
      <c r="A142" s="55">
        <v>113400001</v>
      </c>
      <c r="B142" s="56" t="s">
        <v>689</v>
      </c>
      <c r="C142" s="57">
        <v>743695.15</v>
      </c>
      <c r="D142" s="57">
        <v>743695.15</v>
      </c>
      <c r="E142" s="35"/>
      <c r="F142" s="35"/>
      <c r="H142" s="106" t="s">
        <v>577</v>
      </c>
    </row>
    <row r="143" spans="1:8" x14ac:dyDescent="0.2">
      <c r="A143" s="55">
        <v>113400001</v>
      </c>
      <c r="B143" s="56" t="s">
        <v>645</v>
      </c>
      <c r="C143" s="57">
        <v>95138.11</v>
      </c>
      <c r="D143" s="57">
        <v>95138.11</v>
      </c>
      <c r="E143" s="35"/>
      <c r="F143" s="35"/>
      <c r="H143" s="106" t="s">
        <v>577</v>
      </c>
    </row>
    <row r="144" spans="1:8" x14ac:dyDescent="0.2">
      <c r="A144" s="55">
        <v>113400001</v>
      </c>
      <c r="B144" s="56" t="s">
        <v>690</v>
      </c>
      <c r="C144" s="57">
        <v>300311.59000000003</v>
      </c>
      <c r="D144" s="57">
        <v>300311.59000000003</v>
      </c>
      <c r="E144" s="35"/>
      <c r="F144" s="35"/>
      <c r="H144" s="106" t="s">
        <v>577</v>
      </c>
    </row>
    <row r="145" spans="1:8" x14ac:dyDescent="0.2">
      <c r="A145" s="55">
        <v>113400001</v>
      </c>
      <c r="B145" s="56" t="s">
        <v>691</v>
      </c>
      <c r="C145" s="57">
        <v>1016501.6</v>
      </c>
      <c r="D145" s="57">
        <v>1016501.6</v>
      </c>
      <c r="E145" s="35"/>
      <c r="F145" s="35"/>
      <c r="H145" s="106" t="s">
        <v>577</v>
      </c>
    </row>
    <row r="146" spans="1:8" x14ac:dyDescent="0.2">
      <c r="A146" s="55">
        <v>113400001</v>
      </c>
      <c r="B146" s="56" t="s">
        <v>692</v>
      </c>
      <c r="C146" s="57">
        <v>598313.06999999995</v>
      </c>
      <c r="D146" s="57">
        <v>598313.06999999995</v>
      </c>
      <c r="E146" s="35"/>
      <c r="F146" s="35"/>
      <c r="H146" s="106" t="s">
        <v>577</v>
      </c>
    </row>
    <row r="147" spans="1:8" x14ac:dyDescent="0.2">
      <c r="A147" s="55">
        <v>113400001</v>
      </c>
      <c r="B147" s="56" t="s">
        <v>646</v>
      </c>
      <c r="C147" s="57">
        <v>206796.82</v>
      </c>
      <c r="D147" s="57">
        <v>206796.82</v>
      </c>
      <c r="E147" s="35"/>
      <c r="F147" s="35"/>
      <c r="H147" s="106" t="s">
        <v>577</v>
      </c>
    </row>
    <row r="148" spans="1:8" x14ac:dyDescent="0.2">
      <c r="A148" s="55">
        <v>113400001</v>
      </c>
      <c r="B148" s="56" t="s">
        <v>693</v>
      </c>
      <c r="C148" s="57">
        <v>488652.58</v>
      </c>
      <c r="D148" s="57">
        <v>488652.58</v>
      </c>
      <c r="E148" s="35"/>
      <c r="F148" s="35"/>
      <c r="H148" s="106" t="s">
        <v>577</v>
      </c>
    </row>
    <row r="149" spans="1:8" x14ac:dyDescent="0.2">
      <c r="A149" s="55">
        <v>113400001</v>
      </c>
      <c r="B149" s="56" t="s">
        <v>694</v>
      </c>
      <c r="C149" s="57">
        <v>467348.45</v>
      </c>
      <c r="D149" s="57">
        <v>467348.45</v>
      </c>
      <c r="E149" s="35"/>
      <c r="F149" s="35"/>
      <c r="H149" s="106" t="s">
        <v>577</v>
      </c>
    </row>
    <row r="150" spans="1:8" x14ac:dyDescent="0.2">
      <c r="A150" s="55">
        <v>113400001</v>
      </c>
      <c r="B150" s="56" t="s">
        <v>695</v>
      </c>
      <c r="C150" s="57">
        <v>1245109.8400000001</v>
      </c>
      <c r="D150" s="57">
        <v>1245109.8400000001</v>
      </c>
      <c r="E150" s="35"/>
      <c r="F150" s="35"/>
      <c r="H150" s="106" t="s">
        <v>577</v>
      </c>
    </row>
    <row r="151" spans="1:8" x14ac:dyDescent="0.2">
      <c r="A151" s="55">
        <v>113400001</v>
      </c>
      <c r="B151" s="56" t="s">
        <v>696</v>
      </c>
      <c r="C151" s="57">
        <v>326656.65999999997</v>
      </c>
      <c r="D151" s="57">
        <v>326656.65999999997</v>
      </c>
      <c r="E151" s="35"/>
      <c r="F151" s="35"/>
      <c r="H151" s="106" t="s">
        <v>577</v>
      </c>
    </row>
    <row r="152" spans="1:8" x14ac:dyDescent="0.2">
      <c r="A152" s="55">
        <v>113400001</v>
      </c>
      <c r="B152" s="56" t="s">
        <v>647</v>
      </c>
      <c r="C152" s="57">
        <v>846654.03</v>
      </c>
      <c r="D152" s="57">
        <v>846654.03</v>
      </c>
      <c r="E152" s="35"/>
      <c r="F152" s="35"/>
      <c r="H152" s="106" t="s">
        <v>577</v>
      </c>
    </row>
    <row r="153" spans="1:8" x14ac:dyDescent="0.2">
      <c r="A153" s="55">
        <v>113400001</v>
      </c>
      <c r="B153" s="56" t="s">
        <v>648</v>
      </c>
      <c r="C153" s="57">
        <v>1490616.46</v>
      </c>
      <c r="D153" s="57">
        <v>1490616.46</v>
      </c>
      <c r="E153" s="35"/>
      <c r="F153" s="35"/>
      <c r="H153" s="106" t="s">
        <v>577</v>
      </c>
    </row>
    <row r="154" spans="1:8" x14ac:dyDescent="0.2">
      <c r="A154" s="55">
        <v>113400001</v>
      </c>
      <c r="B154" s="56" t="s">
        <v>649</v>
      </c>
      <c r="C154" s="57">
        <v>698479.6</v>
      </c>
      <c r="D154" s="57">
        <v>698479.6</v>
      </c>
      <c r="E154" s="35"/>
      <c r="F154" s="35"/>
      <c r="H154" s="106" t="s">
        <v>577</v>
      </c>
    </row>
    <row r="155" spans="1:8" x14ac:dyDescent="0.2">
      <c r="A155" s="55">
        <v>113400001</v>
      </c>
      <c r="B155" s="56" t="s">
        <v>650</v>
      </c>
      <c r="C155" s="57">
        <v>1534812.91</v>
      </c>
      <c r="D155" s="57">
        <v>1534812.91</v>
      </c>
      <c r="E155" s="35"/>
      <c r="F155" s="35"/>
      <c r="H155" s="106" t="s">
        <v>577</v>
      </c>
    </row>
    <row r="156" spans="1:8" x14ac:dyDescent="0.2">
      <c r="A156" s="55">
        <v>113400001</v>
      </c>
      <c r="B156" s="56" t="s">
        <v>651</v>
      </c>
      <c r="C156" s="57">
        <v>444641.89</v>
      </c>
      <c r="D156" s="57">
        <v>444641.89</v>
      </c>
      <c r="E156" s="35"/>
      <c r="F156" s="35"/>
      <c r="H156" s="106" t="s">
        <v>577</v>
      </c>
    </row>
    <row r="157" spans="1:8" x14ac:dyDescent="0.2">
      <c r="A157" s="55">
        <v>113400001</v>
      </c>
      <c r="B157" s="56" t="s">
        <v>697</v>
      </c>
      <c r="C157" s="57">
        <v>179999.99</v>
      </c>
      <c r="D157" s="57">
        <v>179999.99</v>
      </c>
      <c r="E157" s="35"/>
      <c r="F157" s="35"/>
      <c r="H157" s="106" t="s">
        <v>577</v>
      </c>
    </row>
    <row r="158" spans="1:8" x14ac:dyDescent="0.2">
      <c r="A158" s="55">
        <v>113400001</v>
      </c>
      <c r="B158" s="56" t="s">
        <v>698</v>
      </c>
      <c r="C158" s="57">
        <v>520304.97</v>
      </c>
      <c r="D158" s="57">
        <v>520304.97</v>
      </c>
      <c r="E158" s="35"/>
      <c r="F158" s="35"/>
      <c r="H158" s="106" t="s">
        <v>577</v>
      </c>
    </row>
    <row r="159" spans="1:8" x14ac:dyDescent="0.2">
      <c r="A159" s="55">
        <v>113400001</v>
      </c>
      <c r="B159" s="56" t="s">
        <v>699</v>
      </c>
      <c r="C159" s="57">
        <v>484195.81</v>
      </c>
      <c r="D159" s="57">
        <v>484195.81</v>
      </c>
      <c r="E159" s="35"/>
      <c r="F159" s="35"/>
      <c r="H159" s="106" t="s">
        <v>577</v>
      </c>
    </row>
    <row r="160" spans="1:8" x14ac:dyDescent="0.2">
      <c r="A160" s="55">
        <v>113400001</v>
      </c>
      <c r="B160" s="56" t="s">
        <v>700</v>
      </c>
      <c r="C160" s="57">
        <v>744188.29</v>
      </c>
      <c r="D160" s="57">
        <v>744188.29</v>
      </c>
      <c r="E160" s="35"/>
      <c r="F160" s="35"/>
      <c r="H160" s="106" t="s">
        <v>577</v>
      </c>
    </row>
    <row r="161" spans="1:8" x14ac:dyDescent="0.2">
      <c r="A161" s="55">
        <v>113400001</v>
      </c>
      <c r="B161" s="56" t="s">
        <v>652</v>
      </c>
      <c r="C161" s="57">
        <v>1249448.18</v>
      </c>
      <c r="D161" s="57">
        <v>1249448.18</v>
      </c>
      <c r="E161" s="35"/>
      <c r="F161" s="35"/>
      <c r="H161" s="106" t="s">
        <v>577</v>
      </c>
    </row>
    <row r="162" spans="1:8" x14ac:dyDescent="0.2">
      <c r="A162" s="55">
        <v>113400001</v>
      </c>
      <c r="B162" s="56" t="s">
        <v>653</v>
      </c>
      <c r="C162" s="57">
        <v>638453.14</v>
      </c>
      <c r="D162" s="57">
        <v>638453.14</v>
      </c>
      <c r="E162" s="35"/>
      <c r="F162" s="35"/>
      <c r="H162" s="106" t="s">
        <v>658</v>
      </c>
    </row>
    <row r="163" spans="1:8" x14ac:dyDescent="0.2">
      <c r="A163" s="55">
        <v>113400001</v>
      </c>
      <c r="B163" s="56" t="s">
        <v>654</v>
      </c>
      <c r="C163" s="57">
        <v>48175.32</v>
      </c>
      <c r="D163" s="57">
        <v>48175.32</v>
      </c>
      <c r="E163" s="35"/>
      <c r="F163" s="35"/>
      <c r="H163" s="106" t="s">
        <v>658</v>
      </c>
    </row>
    <row r="164" spans="1:8" x14ac:dyDescent="0.2">
      <c r="A164" s="55">
        <v>113400001</v>
      </c>
      <c r="B164" s="56" t="s">
        <v>655</v>
      </c>
      <c r="C164" s="57">
        <v>307806.94</v>
      </c>
      <c r="D164" s="57">
        <v>307806.94</v>
      </c>
      <c r="E164" s="35"/>
      <c r="F164" s="35"/>
      <c r="H164" s="106" t="s">
        <v>658</v>
      </c>
    </row>
    <row r="165" spans="1:8" x14ac:dyDescent="0.2">
      <c r="A165" s="55">
        <v>113400001</v>
      </c>
      <c r="B165" s="56" t="s">
        <v>701</v>
      </c>
      <c r="C165" s="57">
        <v>45611.360000000001</v>
      </c>
      <c r="D165" s="57">
        <v>45611.360000000001</v>
      </c>
      <c r="E165" s="35"/>
      <c r="F165" s="35"/>
      <c r="H165" s="106" t="s">
        <v>658</v>
      </c>
    </row>
    <row r="166" spans="1:8" x14ac:dyDescent="0.2">
      <c r="A166" s="55">
        <v>113400001</v>
      </c>
      <c r="B166" s="56" t="s">
        <v>702</v>
      </c>
      <c r="C166" s="57">
        <v>133323.04999999999</v>
      </c>
      <c r="D166" s="57">
        <v>133323.04999999999</v>
      </c>
      <c r="E166" s="35"/>
      <c r="F166" s="35"/>
      <c r="H166" s="106" t="s">
        <v>658</v>
      </c>
    </row>
    <row r="167" spans="1:8" x14ac:dyDescent="0.2">
      <c r="A167" s="55">
        <v>113400001</v>
      </c>
      <c r="B167" s="56" t="s">
        <v>703</v>
      </c>
      <c r="C167" s="57">
        <v>201532.08</v>
      </c>
      <c r="D167" s="57">
        <v>201532.08</v>
      </c>
      <c r="E167" s="35"/>
      <c r="F167" s="35"/>
      <c r="H167" s="106" t="s">
        <v>658</v>
      </c>
    </row>
    <row r="168" spans="1:8" x14ac:dyDescent="0.2">
      <c r="A168" s="55">
        <v>113400001</v>
      </c>
      <c r="B168" s="56" t="s">
        <v>704</v>
      </c>
      <c r="C168" s="57">
        <v>214972.7</v>
      </c>
      <c r="D168" s="57">
        <v>214972.7</v>
      </c>
      <c r="E168" s="35"/>
      <c r="F168" s="35"/>
      <c r="H168" s="106" t="s">
        <v>658</v>
      </c>
    </row>
    <row r="169" spans="1:8" x14ac:dyDescent="0.2">
      <c r="A169" s="55">
        <v>113400001</v>
      </c>
      <c r="B169" s="56" t="s">
        <v>705</v>
      </c>
      <c r="C169" s="57">
        <v>135571.97</v>
      </c>
      <c r="D169" s="57">
        <v>135571.97</v>
      </c>
      <c r="E169" s="35"/>
      <c r="F169" s="35"/>
      <c r="H169" s="106" t="s">
        <v>658</v>
      </c>
    </row>
    <row r="170" spans="1:8" x14ac:dyDescent="0.2">
      <c r="A170" s="52">
        <v>1139</v>
      </c>
      <c r="B170" s="53" t="s">
        <v>144</v>
      </c>
      <c r="C170" s="54">
        <v>0</v>
      </c>
      <c r="D170" s="54">
        <v>0</v>
      </c>
      <c r="E170" s="48"/>
      <c r="F170" s="48"/>
      <c r="G170" s="48"/>
      <c r="H170" s="106"/>
    </row>
    <row r="171" spans="1:8" x14ac:dyDescent="0.2">
      <c r="A171" s="34"/>
      <c r="B171" s="34"/>
      <c r="C171" s="34"/>
      <c r="D171" s="34"/>
      <c r="E171" s="34"/>
      <c r="F171" s="34"/>
      <c r="G171" s="34"/>
      <c r="H171" s="34"/>
    </row>
    <row r="172" spans="1:8" x14ac:dyDescent="0.2">
      <c r="A172" s="33" t="s">
        <v>532</v>
      </c>
      <c r="B172" s="33"/>
      <c r="C172" s="33"/>
      <c r="D172" s="33"/>
      <c r="E172" s="33"/>
      <c r="F172" s="33"/>
      <c r="G172" s="33"/>
      <c r="H172" s="33"/>
    </row>
    <row r="173" spans="1:8" x14ac:dyDescent="0.2">
      <c r="A173" s="42" t="s">
        <v>96</v>
      </c>
      <c r="B173" s="42" t="s">
        <v>93</v>
      </c>
      <c r="C173" s="42" t="s">
        <v>94</v>
      </c>
      <c r="D173" s="42" t="s">
        <v>100</v>
      </c>
      <c r="E173" s="42" t="s">
        <v>99</v>
      </c>
      <c r="F173" s="42" t="s">
        <v>145</v>
      </c>
      <c r="G173" s="42" t="s">
        <v>102</v>
      </c>
      <c r="H173" s="42"/>
    </row>
    <row r="174" spans="1:8" x14ac:dyDescent="0.2">
      <c r="A174" s="55">
        <v>1140</v>
      </c>
      <c r="B174" s="56" t="s">
        <v>146</v>
      </c>
      <c r="C174" s="57">
        <v>0</v>
      </c>
      <c r="D174" s="56"/>
      <c r="E174" s="56"/>
      <c r="F174" s="56"/>
      <c r="G174" s="56"/>
      <c r="H174" s="56"/>
    </row>
    <row r="175" spans="1:8" x14ac:dyDescent="0.2">
      <c r="A175" s="55">
        <v>1141</v>
      </c>
      <c r="B175" s="56" t="s">
        <v>147</v>
      </c>
      <c r="C175" s="57">
        <v>0</v>
      </c>
      <c r="D175" s="56"/>
      <c r="E175" s="56"/>
      <c r="F175" s="56"/>
      <c r="G175" s="56"/>
      <c r="H175" s="56"/>
    </row>
    <row r="176" spans="1:8" x14ac:dyDescent="0.2">
      <c r="A176" s="55">
        <v>1142</v>
      </c>
      <c r="B176" s="56" t="s">
        <v>148</v>
      </c>
      <c r="C176" s="57">
        <v>0</v>
      </c>
      <c r="D176" s="56"/>
      <c r="E176" s="56"/>
      <c r="F176" s="56"/>
      <c r="G176" s="56"/>
      <c r="H176" s="56"/>
    </row>
    <row r="177" spans="1:8" x14ac:dyDescent="0.2">
      <c r="A177" s="55">
        <v>1143</v>
      </c>
      <c r="B177" s="56" t="s">
        <v>149</v>
      </c>
      <c r="C177" s="57">
        <v>0</v>
      </c>
      <c r="D177" s="56"/>
      <c r="E177" s="56"/>
      <c r="F177" s="56"/>
      <c r="G177" s="56"/>
      <c r="H177" s="56"/>
    </row>
    <row r="178" spans="1:8" x14ac:dyDescent="0.2">
      <c r="A178" s="55">
        <v>1144</v>
      </c>
      <c r="B178" s="56" t="s">
        <v>150</v>
      </c>
      <c r="C178" s="57">
        <v>0</v>
      </c>
      <c r="D178" s="56"/>
      <c r="E178" s="56"/>
      <c r="F178" s="56"/>
      <c r="G178" s="56"/>
      <c r="H178" s="56"/>
    </row>
    <row r="179" spans="1:8" x14ac:dyDescent="0.2">
      <c r="A179" s="55">
        <v>1145</v>
      </c>
      <c r="B179" s="56" t="s">
        <v>151</v>
      </c>
      <c r="C179" s="57">
        <v>0</v>
      </c>
      <c r="D179" s="56"/>
      <c r="E179" s="56"/>
      <c r="F179" s="56"/>
      <c r="G179" s="56"/>
      <c r="H179" s="56"/>
    </row>
    <row r="181" spans="1:8" x14ac:dyDescent="0.2">
      <c r="A181" s="33" t="s">
        <v>519</v>
      </c>
      <c r="B181" s="33"/>
      <c r="C181" s="33"/>
      <c r="D181" s="33"/>
      <c r="E181" s="33"/>
      <c r="F181" s="33"/>
      <c r="G181" s="33"/>
      <c r="H181" s="33"/>
    </row>
    <row r="182" spans="1:8" x14ac:dyDescent="0.2">
      <c r="A182" s="42" t="s">
        <v>96</v>
      </c>
      <c r="B182" s="42" t="s">
        <v>93</v>
      </c>
      <c r="C182" s="42" t="s">
        <v>94</v>
      </c>
      <c r="D182" s="42" t="s">
        <v>98</v>
      </c>
      <c r="E182" s="42" t="s">
        <v>101</v>
      </c>
      <c r="F182" s="42" t="s">
        <v>152</v>
      </c>
      <c r="G182" s="42"/>
      <c r="H182" s="42"/>
    </row>
    <row r="183" spans="1:8" x14ac:dyDescent="0.2">
      <c r="A183" s="52">
        <v>1150</v>
      </c>
      <c r="B183" s="53" t="s">
        <v>153</v>
      </c>
      <c r="C183" s="54">
        <f>C184</f>
        <v>106240.52</v>
      </c>
      <c r="D183" s="56"/>
      <c r="E183" s="56"/>
      <c r="F183" s="56"/>
      <c r="G183" s="56"/>
      <c r="H183" s="56"/>
    </row>
    <row r="184" spans="1:8" x14ac:dyDescent="0.2">
      <c r="A184" s="52">
        <v>1151</v>
      </c>
      <c r="B184" s="53" t="s">
        <v>154</v>
      </c>
      <c r="C184" s="54">
        <f>SUM(C185:C186)</f>
        <v>106240.52</v>
      </c>
      <c r="D184" s="56"/>
      <c r="E184" s="56"/>
      <c r="F184" s="56"/>
      <c r="G184" s="56"/>
      <c r="H184" s="56"/>
    </row>
    <row r="185" spans="1:8" x14ac:dyDescent="0.2">
      <c r="A185" s="55">
        <v>115110001</v>
      </c>
      <c r="B185" s="56" t="s">
        <v>533</v>
      </c>
      <c r="C185" s="57">
        <v>14159.08</v>
      </c>
      <c r="D185" s="56"/>
      <c r="E185" s="56"/>
      <c r="F185" s="56"/>
      <c r="G185" s="56"/>
      <c r="H185" s="56"/>
    </row>
    <row r="186" spans="1:8" x14ac:dyDescent="0.2">
      <c r="A186" s="55">
        <v>115190001</v>
      </c>
      <c r="B186" s="56" t="s">
        <v>534</v>
      </c>
      <c r="C186" s="57">
        <v>92081.44</v>
      </c>
      <c r="D186" s="56"/>
      <c r="E186" s="56"/>
      <c r="F186" s="56"/>
      <c r="G186" s="56"/>
      <c r="H186" s="56"/>
    </row>
    <row r="187" spans="1:8" x14ac:dyDescent="0.2">
      <c r="A187" s="55"/>
      <c r="B187" s="56"/>
      <c r="C187" s="57"/>
      <c r="D187" s="56"/>
      <c r="E187" s="56"/>
      <c r="F187" s="56"/>
      <c r="G187" s="56"/>
      <c r="H187" s="56"/>
    </row>
    <row r="188" spans="1:8" x14ac:dyDescent="0.2">
      <c r="A188" s="33" t="s">
        <v>535</v>
      </c>
      <c r="B188" s="33"/>
      <c r="C188" s="33"/>
      <c r="D188" s="33"/>
      <c r="E188" s="33"/>
      <c r="F188" s="33"/>
      <c r="G188" s="33"/>
      <c r="H188" s="33"/>
    </row>
    <row r="189" spans="1:8" x14ac:dyDescent="0.2">
      <c r="A189" s="42" t="s">
        <v>96</v>
      </c>
      <c r="B189" s="42" t="s">
        <v>93</v>
      </c>
      <c r="C189" s="42" t="s">
        <v>94</v>
      </c>
      <c r="D189" s="42" t="s">
        <v>95</v>
      </c>
      <c r="E189" s="42" t="s">
        <v>137</v>
      </c>
      <c r="F189" s="42"/>
      <c r="G189" s="42"/>
      <c r="H189" s="42"/>
    </row>
    <row r="190" spans="1:8" x14ac:dyDescent="0.2">
      <c r="A190" s="55">
        <v>1213</v>
      </c>
      <c r="B190" s="56" t="s">
        <v>155</v>
      </c>
      <c r="C190" s="57">
        <v>0</v>
      </c>
      <c r="D190" s="56"/>
      <c r="E190" s="56"/>
      <c r="F190" s="56"/>
      <c r="G190" s="56"/>
      <c r="H190" s="56"/>
    </row>
    <row r="191" spans="1:8" x14ac:dyDescent="0.2">
      <c r="A191" s="55"/>
      <c r="B191" s="56"/>
      <c r="C191" s="57"/>
      <c r="D191" s="56"/>
      <c r="E191" s="56"/>
      <c r="F191" s="56"/>
      <c r="G191" s="56"/>
      <c r="H191" s="56"/>
    </row>
    <row r="192" spans="1:8" x14ac:dyDescent="0.2">
      <c r="A192" s="33" t="s">
        <v>536</v>
      </c>
      <c r="B192" s="33"/>
      <c r="C192" s="33"/>
      <c r="D192" s="33"/>
      <c r="E192" s="33"/>
      <c r="F192" s="33"/>
      <c r="G192" s="33"/>
      <c r="H192" s="33"/>
    </row>
    <row r="193" spans="1:9" x14ac:dyDescent="0.2">
      <c r="A193" s="42" t="s">
        <v>96</v>
      </c>
      <c r="B193" s="42" t="s">
        <v>93</v>
      </c>
      <c r="C193" s="42" t="s">
        <v>94</v>
      </c>
      <c r="D193" s="42"/>
      <c r="E193" s="42"/>
      <c r="F193" s="42"/>
      <c r="G193" s="42"/>
      <c r="H193" s="42"/>
    </row>
    <row r="194" spans="1:9" x14ac:dyDescent="0.2">
      <c r="A194" s="55">
        <v>1214</v>
      </c>
      <c r="B194" s="56" t="s">
        <v>156</v>
      </c>
      <c r="C194" s="57">
        <v>0</v>
      </c>
      <c r="D194" s="56"/>
      <c r="E194" s="56"/>
      <c r="F194" s="56"/>
      <c r="G194" s="56"/>
      <c r="H194" s="56"/>
    </row>
    <row r="195" spans="1:9" x14ac:dyDescent="0.2">
      <c r="A195" s="55"/>
      <c r="B195" s="56"/>
      <c r="C195" s="57"/>
      <c r="D195" s="56"/>
      <c r="E195" s="56"/>
      <c r="F195" s="56"/>
      <c r="G195" s="56"/>
      <c r="H195" s="56"/>
    </row>
    <row r="196" spans="1:9" x14ac:dyDescent="0.2">
      <c r="A196" s="33" t="s">
        <v>520</v>
      </c>
      <c r="B196" s="33"/>
      <c r="C196" s="33"/>
      <c r="D196" s="33"/>
      <c r="E196" s="33"/>
      <c r="F196" s="33"/>
      <c r="G196" s="33"/>
      <c r="H196" s="33"/>
      <c r="I196" s="5"/>
    </row>
    <row r="197" spans="1:9" x14ac:dyDescent="0.2">
      <c r="A197" s="42" t="s">
        <v>96</v>
      </c>
      <c r="B197" s="42" t="s">
        <v>93</v>
      </c>
      <c r="C197" s="42" t="s">
        <v>94</v>
      </c>
      <c r="D197" s="42" t="s">
        <v>103</v>
      </c>
      <c r="E197" s="42" t="s">
        <v>104</v>
      </c>
      <c r="F197" s="42" t="s">
        <v>98</v>
      </c>
      <c r="G197" s="42" t="s">
        <v>157</v>
      </c>
      <c r="H197" s="42" t="s">
        <v>105</v>
      </c>
      <c r="I197" s="16" t="s">
        <v>158</v>
      </c>
    </row>
    <row r="198" spans="1:9" ht="11.25" customHeight="1" x14ac:dyDescent="0.2">
      <c r="A198" s="52">
        <v>1230</v>
      </c>
      <c r="B198" s="53" t="s">
        <v>159</v>
      </c>
      <c r="C198" s="54">
        <f>C199+C201+C202+C204+C206+C213+C215</f>
        <v>306322862.37</v>
      </c>
      <c r="D198" s="54">
        <f t="shared" ref="D198:E198" si="0">D199+D201+D202+D204+D206+D213+D215</f>
        <v>87500</v>
      </c>
      <c r="E198" s="54">
        <f t="shared" si="0"/>
        <v>0</v>
      </c>
      <c r="F198" s="127" t="s">
        <v>578</v>
      </c>
      <c r="G198" s="53"/>
      <c r="H198" s="53"/>
      <c r="I198" s="53"/>
    </row>
    <row r="199" spans="1:9" ht="11.25" customHeight="1" x14ac:dyDescent="0.2">
      <c r="A199" s="52">
        <v>1231</v>
      </c>
      <c r="B199" s="53" t="s">
        <v>160</v>
      </c>
      <c r="C199" s="54">
        <f>SUM(C200)</f>
        <v>64286049.240000002</v>
      </c>
      <c r="D199" s="54">
        <f t="shared" ref="D199:E199" si="1">SUM(D200)</f>
        <v>0</v>
      </c>
      <c r="E199" s="54">
        <f t="shared" si="1"/>
        <v>0</v>
      </c>
      <c r="F199" s="127"/>
      <c r="G199" s="53"/>
      <c r="H199" s="53"/>
      <c r="I199" s="53"/>
    </row>
    <row r="200" spans="1:9" ht="11.25" customHeight="1" x14ac:dyDescent="0.2">
      <c r="A200" s="55">
        <v>123105811</v>
      </c>
      <c r="B200" s="56" t="s">
        <v>160</v>
      </c>
      <c r="C200" s="57">
        <v>64286049.240000002</v>
      </c>
      <c r="D200" s="57">
        <v>0</v>
      </c>
      <c r="E200" s="57"/>
      <c r="F200" s="127"/>
      <c r="G200" s="56"/>
      <c r="H200" s="56"/>
      <c r="I200" s="56"/>
    </row>
    <row r="201" spans="1:9" ht="11.25" customHeight="1" x14ac:dyDescent="0.2">
      <c r="A201" s="52">
        <v>1232</v>
      </c>
      <c r="B201" s="53" t="s">
        <v>161</v>
      </c>
      <c r="C201" s="54">
        <v>0</v>
      </c>
      <c r="D201" s="54">
        <v>0</v>
      </c>
      <c r="E201" s="54">
        <v>0</v>
      </c>
      <c r="F201" s="127"/>
      <c r="G201" s="53"/>
      <c r="H201" s="53"/>
      <c r="I201" s="53"/>
    </row>
    <row r="202" spans="1:9" ht="11.25" customHeight="1" x14ac:dyDescent="0.2">
      <c r="A202" s="52">
        <v>1233</v>
      </c>
      <c r="B202" s="53" t="s">
        <v>162</v>
      </c>
      <c r="C202" s="54">
        <f>SUM(C203)</f>
        <v>50001965.740000002</v>
      </c>
      <c r="D202" s="54">
        <f t="shared" ref="D202:E202" si="2">SUM(D203)</f>
        <v>0</v>
      </c>
      <c r="E202" s="54">
        <f t="shared" si="2"/>
        <v>0</v>
      </c>
      <c r="F202" s="127"/>
      <c r="G202" s="53"/>
      <c r="H202" s="53"/>
      <c r="I202" s="53"/>
    </row>
    <row r="203" spans="1:9" ht="11.25" customHeight="1" x14ac:dyDescent="0.2">
      <c r="A203" s="55">
        <v>123305831</v>
      </c>
      <c r="B203" s="56" t="s">
        <v>537</v>
      </c>
      <c r="C203" s="57">
        <v>50001965.740000002</v>
      </c>
      <c r="D203" s="57">
        <v>0</v>
      </c>
      <c r="E203" s="57">
        <v>0</v>
      </c>
      <c r="F203" s="127"/>
      <c r="G203" s="56"/>
      <c r="H203" s="56"/>
      <c r="I203" s="56"/>
    </row>
    <row r="204" spans="1:9" ht="11.25" customHeight="1" x14ac:dyDescent="0.2">
      <c r="A204" s="52">
        <v>1234</v>
      </c>
      <c r="B204" s="53" t="s">
        <v>163</v>
      </c>
      <c r="C204" s="54">
        <f>SUM(C205)</f>
        <v>18737447</v>
      </c>
      <c r="D204" s="54">
        <f t="shared" ref="D204:E204" si="3">SUM(D205)</f>
        <v>87500</v>
      </c>
      <c r="E204" s="54">
        <f t="shared" si="3"/>
        <v>0</v>
      </c>
      <c r="F204" s="127"/>
      <c r="G204" s="53"/>
      <c r="H204" s="53"/>
      <c r="I204" s="53"/>
    </row>
    <row r="205" spans="1:9" ht="11.25" customHeight="1" x14ac:dyDescent="0.2">
      <c r="A205" s="55">
        <v>123405891</v>
      </c>
      <c r="B205" s="56" t="s">
        <v>538</v>
      </c>
      <c r="C205" s="57">
        <v>18737447</v>
      </c>
      <c r="D205" s="57">
        <v>87500</v>
      </c>
      <c r="E205" s="57">
        <v>0</v>
      </c>
      <c r="F205" s="127"/>
      <c r="G205" s="56"/>
      <c r="H205" s="56"/>
      <c r="I205" s="56"/>
    </row>
    <row r="206" spans="1:9" ht="11.25" customHeight="1" x14ac:dyDescent="0.2">
      <c r="A206" s="52">
        <v>1235</v>
      </c>
      <c r="B206" s="53" t="s">
        <v>164</v>
      </c>
      <c r="C206" s="54">
        <f>SUM(C207:C212)</f>
        <v>106660764.87</v>
      </c>
      <c r="D206" s="54">
        <f t="shared" ref="D206:E206" si="4">SUM(D207:D212)</f>
        <v>0</v>
      </c>
      <c r="E206" s="54">
        <f t="shared" si="4"/>
        <v>0</v>
      </c>
      <c r="F206" s="127"/>
      <c r="G206" s="53"/>
      <c r="H206" s="53"/>
      <c r="I206" s="53"/>
    </row>
    <row r="207" spans="1:9" ht="11.25" customHeight="1" x14ac:dyDescent="0.2">
      <c r="A207" s="55">
        <v>123516111</v>
      </c>
      <c r="B207" s="56" t="s">
        <v>539</v>
      </c>
      <c r="C207" s="57">
        <v>24009277.010000002</v>
      </c>
      <c r="D207" s="57">
        <v>0</v>
      </c>
      <c r="E207" s="57">
        <v>0</v>
      </c>
      <c r="F207" s="127"/>
      <c r="G207" s="56"/>
      <c r="H207" s="56"/>
      <c r="I207" s="56"/>
    </row>
    <row r="208" spans="1:9" ht="11.25" customHeight="1" x14ac:dyDescent="0.2">
      <c r="A208" s="55">
        <v>123526121</v>
      </c>
      <c r="B208" s="56" t="s">
        <v>540</v>
      </c>
      <c r="C208" s="57">
        <v>10400184.949999999</v>
      </c>
      <c r="D208" s="57">
        <v>0</v>
      </c>
      <c r="E208" s="57">
        <v>0</v>
      </c>
      <c r="F208" s="127"/>
      <c r="G208" s="56"/>
      <c r="H208" s="56"/>
      <c r="I208" s="56"/>
    </row>
    <row r="209" spans="1:9" ht="11.25" customHeight="1" x14ac:dyDescent="0.2">
      <c r="A209" s="55">
        <v>123536131</v>
      </c>
      <c r="B209" s="56" t="s">
        <v>541</v>
      </c>
      <c r="C209" s="57">
        <v>8438703.3800000008</v>
      </c>
      <c r="D209" s="57">
        <v>0</v>
      </c>
      <c r="E209" s="57">
        <v>0</v>
      </c>
      <c r="F209" s="127"/>
      <c r="G209" s="56"/>
      <c r="H209" s="56"/>
      <c r="I209" s="56"/>
    </row>
    <row r="210" spans="1:9" ht="11.25" customHeight="1" x14ac:dyDescent="0.2">
      <c r="A210" s="55">
        <v>123546141</v>
      </c>
      <c r="B210" s="56" t="s">
        <v>542</v>
      </c>
      <c r="C210" s="57">
        <v>62558654.659999996</v>
      </c>
      <c r="D210" s="57">
        <v>0</v>
      </c>
      <c r="E210" s="57">
        <v>0</v>
      </c>
      <c r="F210" s="127"/>
      <c r="G210" s="56"/>
      <c r="H210" s="56"/>
      <c r="I210" s="56"/>
    </row>
    <row r="211" spans="1:9" ht="11.25" customHeight="1" x14ac:dyDescent="0.2">
      <c r="A211" s="55">
        <v>123556151</v>
      </c>
      <c r="B211" s="56" t="s">
        <v>543</v>
      </c>
      <c r="C211" s="57">
        <v>358239.98</v>
      </c>
      <c r="D211" s="57">
        <v>0</v>
      </c>
      <c r="E211" s="57">
        <v>0</v>
      </c>
      <c r="F211" s="127"/>
      <c r="G211" s="56"/>
      <c r="H211" s="56"/>
      <c r="I211" s="56"/>
    </row>
    <row r="212" spans="1:9" ht="11.25" customHeight="1" x14ac:dyDescent="0.2">
      <c r="A212" s="55">
        <v>123566161</v>
      </c>
      <c r="B212" s="56" t="s">
        <v>544</v>
      </c>
      <c r="C212" s="57">
        <v>895704.89</v>
      </c>
      <c r="D212" s="57">
        <v>0</v>
      </c>
      <c r="E212" s="57">
        <v>0</v>
      </c>
      <c r="F212" s="127"/>
      <c r="G212" s="56"/>
      <c r="H212" s="56"/>
      <c r="I212" s="56"/>
    </row>
    <row r="213" spans="1:9" ht="11.25" customHeight="1" x14ac:dyDescent="0.2">
      <c r="A213" s="52">
        <v>1236</v>
      </c>
      <c r="B213" s="53" t="s">
        <v>165</v>
      </c>
      <c r="C213" s="54">
        <f>SUM(C214)</f>
        <v>66636635.520000003</v>
      </c>
      <c r="D213" s="54">
        <f t="shared" ref="D213:E213" si="5">SUM(D214)</f>
        <v>0</v>
      </c>
      <c r="E213" s="54">
        <f t="shared" si="5"/>
        <v>0</v>
      </c>
      <c r="F213" s="127"/>
      <c r="G213" s="53"/>
      <c r="H213" s="53"/>
      <c r="I213" s="53"/>
    </row>
    <row r="214" spans="1:9" ht="11.25" customHeight="1" x14ac:dyDescent="0.2">
      <c r="A214" s="55">
        <v>123626221</v>
      </c>
      <c r="B214" s="56" t="s">
        <v>540</v>
      </c>
      <c r="C214" s="57">
        <v>66636635.520000003</v>
      </c>
      <c r="D214" s="57">
        <v>0</v>
      </c>
      <c r="E214" s="57">
        <v>0</v>
      </c>
      <c r="F214" s="127"/>
      <c r="G214" s="56"/>
      <c r="H214" s="56"/>
      <c r="I214" s="56"/>
    </row>
    <row r="215" spans="1:9" ht="11.25" customHeight="1" x14ac:dyDescent="0.2">
      <c r="A215" s="52">
        <v>1239</v>
      </c>
      <c r="B215" s="53" t="s">
        <v>166</v>
      </c>
      <c r="C215" s="54">
        <v>0</v>
      </c>
      <c r="D215" s="54">
        <v>0</v>
      </c>
      <c r="E215" s="54">
        <v>0</v>
      </c>
      <c r="F215" s="127"/>
      <c r="G215" s="53"/>
      <c r="H215" s="53"/>
      <c r="I215" s="53"/>
    </row>
    <row r="216" spans="1:9" ht="11.25" customHeight="1" x14ac:dyDescent="0.2">
      <c r="A216" s="52">
        <v>1240</v>
      </c>
      <c r="B216" s="53" t="s">
        <v>167</v>
      </c>
      <c r="C216" s="54">
        <f>C217+C223+C228+C231+C235+C237+C246+C248</f>
        <v>164259460.56</v>
      </c>
      <c r="D216" s="54">
        <f>D217+D223+D228+D231+D235+D237+D246+D248</f>
        <v>-27790423.160000008</v>
      </c>
      <c r="E216" s="54">
        <f>E217+E223+E228+E231+E235+E237+E246+E248</f>
        <v>-82731993.36999999</v>
      </c>
      <c r="F216" s="127"/>
      <c r="G216" s="53"/>
      <c r="H216" s="53"/>
      <c r="I216" s="53"/>
    </row>
    <row r="217" spans="1:9" ht="11.25" customHeight="1" x14ac:dyDescent="0.2">
      <c r="A217" s="52">
        <v>1241</v>
      </c>
      <c r="B217" s="53" t="s">
        <v>168</v>
      </c>
      <c r="C217" s="54">
        <f>SUM(C218:C222)</f>
        <v>35758271.760000005</v>
      </c>
      <c r="D217" s="54">
        <f>SUM(D218:D222)</f>
        <v>-6026020.2100000009</v>
      </c>
      <c r="E217" s="54">
        <f t="shared" ref="E217" si="6">SUM(E218:E222)</f>
        <v>-18529763.960000001</v>
      </c>
      <c r="F217" s="127"/>
      <c r="G217" s="53"/>
      <c r="H217" s="53"/>
      <c r="I217" s="53"/>
    </row>
    <row r="218" spans="1:9" ht="11.25" customHeight="1" x14ac:dyDescent="0.2">
      <c r="A218" s="55">
        <v>124115111</v>
      </c>
      <c r="B218" s="56" t="s">
        <v>545</v>
      </c>
      <c r="C218" s="57">
        <v>6239458.9900000002</v>
      </c>
      <c r="D218" s="57">
        <v>-601957.31999999995</v>
      </c>
      <c r="E218" s="57">
        <v>-1945834.14</v>
      </c>
      <c r="F218" s="127"/>
      <c r="G218" s="56"/>
      <c r="H218" s="56"/>
      <c r="I218" s="56"/>
    </row>
    <row r="219" spans="1:9" ht="11.25" customHeight="1" x14ac:dyDescent="0.2">
      <c r="A219" s="55">
        <v>124125121</v>
      </c>
      <c r="B219" s="56" t="s">
        <v>546</v>
      </c>
      <c r="C219" s="57">
        <v>1517725.45</v>
      </c>
      <c r="D219" s="57">
        <v>-151772.57999999999</v>
      </c>
      <c r="E219" s="57">
        <v>-303795.03000000003</v>
      </c>
      <c r="F219" s="127"/>
      <c r="G219" s="56"/>
      <c r="H219" s="56"/>
      <c r="I219" s="56"/>
    </row>
    <row r="220" spans="1:9" ht="11.25" customHeight="1" x14ac:dyDescent="0.2">
      <c r="A220" s="55">
        <v>124135151</v>
      </c>
      <c r="B220" s="56" t="s">
        <v>547</v>
      </c>
      <c r="C220" s="57">
        <v>25729700.82</v>
      </c>
      <c r="D220" s="57">
        <v>-5056882.58</v>
      </c>
      <c r="E220" s="57">
        <v>-15603721.27</v>
      </c>
      <c r="F220" s="127"/>
      <c r="G220" s="56"/>
      <c r="H220" s="56"/>
      <c r="I220" s="56"/>
    </row>
    <row r="221" spans="1:9" ht="11.25" customHeight="1" x14ac:dyDescent="0.2">
      <c r="A221" s="55">
        <v>124195191</v>
      </c>
      <c r="B221" s="56" t="s">
        <v>548</v>
      </c>
      <c r="C221" s="57">
        <v>2266386.5</v>
      </c>
      <c r="D221" s="57">
        <v>-214907.73</v>
      </c>
      <c r="E221" s="57">
        <v>-673746.85</v>
      </c>
      <c r="F221" s="127"/>
      <c r="G221" s="56"/>
      <c r="H221" s="56"/>
      <c r="I221" s="56"/>
    </row>
    <row r="222" spans="1:9" ht="11.25" customHeight="1" x14ac:dyDescent="0.2">
      <c r="A222" s="55">
        <v>124195192</v>
      </c>
      <c r="B222" s="56" t="s">
        <v>549</v>
      </c>
      <c r="C222" s="57">
        <v>5000</v>
      </c>
      <c r="D222" s="57">
        <v>-500</v>
      </c>
      <c r="E222" s="57">
        <v>-2666.67</v>
      </c>
      <c r="F222" s="127"/>
      <c r="G222" s="56"/>
      <c r="H222" s="56"/>
      <c r="I222" s="56"/>
    </row>
    <row r="223" spans="1:9" ht="11.25" customHeight="1" x14ac:dyDescent="0.2">
      <c r="A223" s="52">
        <v>1242</v>
      </c>
      <c r="B223" s="53" t="s">
        <v>169</v>
      </c>
      <c r="C223" s="54">
        <f>SUM(C224:C227)</f>
        <v>6540212.7300000004</v>
      </c>
      <c r="D223" s="54">
        <f t="shared" ref="D223:E223" si="7">SUM(D224:D227)</f>
        <v>-640991</v>
      </c>
      <c r="E223" s="54">
        <f t="shared" si="7"/>
        <v>-1656074.06</v>
      </c>
      <c r="F223" s="127"/>
      <c r="G223" s="53"/>
      <c r="H223" s="53"/>
      <c r="I223" s="53"/>
    </row>
    <row r="224" spans="1:9" ht="11.25" customHeight="1" x14ac:dyDescent="0.2">
      <c r="A224" s="55">
        <v>124215211</v>
      </c>
      <c r="B224" s="56" t="s">
        <v>550</v>
      </c>
      <c r="C224" s="57">
        <v>1305905.31</v>
      </c>
      <c r="D224" s="57">
        <v>-126804.87</v>
      </c>
      <c r="E224" s="57">
        <v>-335056.26</v>
      </c>
      <c r="F224" s="127"/>
      <c r="G224" s="56"/>
      <c r="H224" s="56"/>
      <c r="I224" s="56"/>
    </row>
    <row r="225" spans="1:9" ht="11.25" customHeight="1" x14ac:dyDescent="0.2">
      <c r="A225" s="55">
        <v>124225221</v>
      </c>
      <c r="B225" s="56" t="s">
        <v>551</v>
      </c>
      <c r="C225" s="57">
        <v>15755</v>
      </c>
      <c r="D225" s="57">
        <v>-1575.5</v>
      </c>
      <c r="E225" s="57">
        <v>-2363.25</v>
      </c>
      <c r="F225" s="127"/>
      <c r="G225" s="56"/>
      <c r="H225" s="56"/>
      <c r="I225" s="56"/>
    </row>
    <row r="226" spans="1:9" ht="11.25" customHeight="1" x14ac:dyDescent="0.2">
      <c r="A226" s="55">
        <v>124235231</v>
      </c>
      <c r="B226" s="56" t="s">
        <v>552</v>
      </c>
      <c r="C226" s="57">
        <v>4325903.1900000004</v>
      </c>
      <c r="D226" s="57">
        <v>-429875.42</v>
      </c>
      <c r="E226" s="57">
        <v>-1138390.33</v>
      </c>
      <c r="F226" s="127"/>
      <c r="G226" s="56"/>
      <c r="H226" s="56"/>
      <c r="I226" s="56"/>
    </row>
    <row r="227" spans="1:9" ht="11.25" customHeight="1" x14ac:dyDescent="0.2">
      <c r="A227" s="55">
        <v>124295291</v>
      </c>
      <c r="B227" s="56" t="s">
        <v>553</v>
      </c>
      <c r="C227" s="57">
        <v>892649.23</v>
      </c>
      <c r="D227" s="57">
        <v>-82735.210000000006</v>
      </c>
      <c r="E227" s="57">
        <v>-180264.22</v>
      </c>
      <c r="F227" s="127"/>
      <c r="G227" s="56"/>
      <c r="H227" s="56"/>
      <c r="I227" s="56"/>
    </row>
    <row r="228" spans="1:9" ht="11.25" customHeight="1" x14ac:dyDescent="0.2">
      <c r="A228" s="52">
        <v>1243</v>
      </c>
      <c r="B228" s="53" t="s">
        <v>170</v>
      </c>
      <c r="C228" s="54">
        <f>SUM(C229:C230)</f>
        <v>196983.36</v>
      </c>
      <c r="D228" s="54">
        <f t="shared" ref="D228:E228" si="8">SUM(D229:D230)</f>
        <v>-17688.439999999999</v>
      </c>
      <c r="E228" s="54">
        <f t="shared" si="8"/>
        <v>-21415.510000000002</v>
      </c>
      <c r="F228" s="127"/>
      <c r="G228" s="53"/>
      <c r="H228" s="53"/>
      <c r="I228" s="53"/>
    </row>
    <row r="229" spans="1:9" ht="11.25" customHeight="1" x14ac:dyDescent="0.2">
      <c r="A229" s="55">
        <v>124315311</v>
      </c>
      <c r="B229" s="56" t="s">
        <v>554</v>
      </c>
      <c r="C229" s="57">
        <v>131682.79999999999</v>
      </c>
      <c r="D229" s="57">
        <v>-11158.38</v>
      </c>
      <c r="E229" s="57">
        <v>-11620.43</v>
      </c>
      <c r="F229" s="127"/>
      <c r="G229" s="56"/>
      <c r="H229" s="56"/>
      <c r="I229" s="56"/>
    </row>
    <row r="230" spans="1:9" ht="11.25" customHeight="1" x14ac:dyDescent="0.2">
      <c r="A230" s="55">
        <v>124325321</v>
      </c>
      <c r="B230" s="56" t="s">
        <v>555</v>
      </c>
      <c r="C230" s="57">
        <v>65300.56</v>
      </c>
      <c r="D230" s="57">
        <v>-6530.06</v>
      </c>
      <c r="E230" s="57">
        <v>-9795.08</v>
      </c>
      <c r="F230" s="127"/>
      <c r="G230" s="56"/>
      <c r="H230" s="56"/>
      <c r="I230" s="56"/>
    </row>
    <row r="231" spans="1:9" ht="11.25" customHeight="1" x14ac:dyDescent="0.2">
      <c r="A231" s="52">
        <v>1244</v>
      </c>
      <c r="B231" s="53" t="s">
        <v>171</v>
      </c>
      <c r="C231" s="54">
        <f>SUM(C232:C234)</f>
        <v>94294373.140000001</v>
      </c>
      <c r="D231" s="54">
        <f t="shared" ref="D231:E231" si="9">SUM(D232:D234)</f>
        <v>-18815770.770000003</v>
      </c>
      <c r="E231" s="54">
        <f t="shared" si="9"/>
        <v>-51404290.630000003</v>
      </c>
      <c r="F231" s="127" t="s">
        <v>578</v>
      </c>
      <c r="G231" s="53"/>
      <c r="H231" s="53"/>
      <c r="I231" s="53"/>
    </row>
    <row r="232" spans="1:9" ht="11.25" customHeight="1" x14ac:dyDescent="0.2">
      <c r="A232" s="55">
        <v>124415411</v>
      </c>
      <c r="B232" s="56" t="s">
        <v>556</v>
      </c>
      <c r="C232" s="57">
        <v>86403835.260000005</v>
      </c>
      <c r="D232" s="57">
        <v>-17484849.920000002</v>
      </c>
      <c r="E232" s="57">
        <v>-46262822.350000001</v>
      </c>
      <c r="F232" s="127"/>
      <c r="G232" s="56"/>
      <c r="H232" s="56"/>
      <c r="I232" s="56"/>
    </row>
    <row r="233" spans="1:9" ht="11.25" customHeight="1" x14ac:dyDescent="0.2">
      <c r="A233" s="55">
        <v>124425421</v>
      </c>
      <c r="B233" s="56" t="s">
        <v>557</v>
      </c>
      <c r="C233" s="57">
        <v>2072312.32</v>
      </c>
      <c r="D233" s="57">
        <v>-351117.93</v>
      </c>
      <c r="E233" s="57">
        <v>-646181.86</v>
      </c>
      <c r="F233" s="127"/>
      <c r="G233" s="56"/>
      <c r="H233" s="56"/>
      <c r="I233" s="56"/>
    </row>
    <row r="234" spans="1:9" ht="11.25" customHeight="1" x14ac:dyDescent="0.2">
      <c r="A234" s="55">
        <v>124495491</v>
      </c>
      <c r="B234" s="56" t="s">
        <v>558</v>
      </c>
      <c r="C234" s="57">
        <v>5818225.5599999996</v>
      </c>
      <c r="D234" s="57">
        <v>-979802.92</v>
      </c>
      <c r="E234" s="57">
        <v>-4495286.42</v>
      </c>
      <c r="F234" s="127"/>
      <c r="G234" s="56"/>
      <c r="H234" s="56"/>
      <c r="I234" s="56"/>
    </row>
    <row r="235" spans="1:9" ht="11.25" customHeight="1" x14ac:dyDescent="0.2">
      <c r="A235" s="52">
        <v>1245</v>
      </c>
      <c r="B235" s="53" t="s">
        <v>172</v>
      </c>
      <c r="C235" s="54">
        <f>SUM(C236)</f>
        <v>699554.07</v>
      </c>
      <c r="D235" s="54">
        <f t="shared" ref="D235:E235" si="10">SUM(D236)</f>
        <v>-69955.44</v>
      </c>
      <c r="E235" s="54">
        <f t="shared" si="10"/>
        <v>-204194.49</v>
      </c>
      <c r="F235" s="127"/>
      <c r="G235" s="53"/>
      <c r="H235" s="53"/>
      <c r="I235" s="53"/>
    </row>
    <row r="236" spans="1:9" ht="11.25" customHeight="1" x14ac:dyDescent="0.2">
      <c r="A236" s="55">
        <v>124505511</v>
      </c>
      <c r="B236" s="56" t="s">
        <v>559</v>
      </c>
      <c r="C236" s="57">
        <v>699554.07</v>
      </c>
      <c r="D236" s="57">
        <v>-69955.44</v>
      </c>
      <c r="E236" s="57">
        <v>-204194.49</v>
      </c>
      <c r="F236" s="127"/>
      <c r="G236" s="56"/>
      <c r="H236" s="56"/>
      <c r="I236" s="56"/>
    </row>
    <row r="237" spans="1:9" ht="11.25" customHeight="1" x14ac:dyDescent="0.2">
      <c r="A237" s="52">
        <v>1246</v>
      </c>
      <c r="B237" s="53" t="s">
        <v>173</v>
      </c>
      <c r="C237" s="54">
        <f>SUM(C238:C245)</f>
        <v>25677467.090000004</v>
      </c>
      <c r="D237" s="54">
        <f t="shared" ref="D237:E237" si="11">SUM(D238:D245)</f>
        <v>-2219997.2999999998</v>
      </c>
      <c r="E237" s="54">
        <f t="shared" si="11"/>
        <v>-10916254.720000001</v>
      </c>
      <c r="F237" s="127"/>
      <c r="G237" s="53"/>
      <c r="H237" s="53"/>
      <c r="I237" s="53"/>
    </row>
    <row r="238" spans="1:9" ht="11.25" customHeight="1" x14ac:dyDescent="0.2">
      <c r="A238" s="55">
        <v>124615611</v>
      </c>
      <c r="B238" s="56" t="s">
        <v>567</v>
      </c>
      <c r="C238" s="57">
        <v>3176429.65</v>
      </c>
      <c r="D238" s="57">
        <v>-78796.17</v>
      </c>
      <c r="E238" s="57">
        <v>-127341.47</v>
      </c>
      <c r="F238" s="127"/>
      <c r="G238" s="56"/>
      <c r="H238" s="56"/>
      <c r="I238" s="56"/>
    </row>
    <row r="239" spans="1:9" ht="11.25" customHeight="1" x14ac:dyDescent="0.2">
      <c r="A239" s="55">
        <v>124625621</v>
      </c>
      <c r="B239" s="56" t="s">
        <v>560</v>
      </c>
      <c r="C239" s="57">
        <v>179914.82</v>
      </c>
      <c r="D239" s="57">
        <v>-16022.68</v>
      </c>
      <c r="E239" s="57">
        <v>-25255.360000000001</v>
      </c>
      <c r="F239" s="127"/>
      <c r="G239" s="56"/>
      <c r="H239" s="56"/>
      <c r="I239" s="56"/>
    </row>
    <row r="240" spans="1:9" ht="11.25" customHeight="1" x14ac:dyDescent="0.2">
      <c r="A240" s="55">
        <v>124635631</v>
      </c>
      <c r="B240" s="56" t="s">
        <v>561</v>
      </c>
      <c r="C240" s="57">
        <v>4698000</v>
      </c>
      <c r="D240" s="57">
        <v>0</v>
      </c>
      <c r="E240" s="57">
        <v>-4698000</v>
      </c>
      <c r="F240" s="127"/>
      <c r="G240" s="56"/>
      <c r="H240" s="56"/>
      <c r="I240" s="56"/>
    </row>
    <row r="241" spans="1:9" ht="11.25" customHeight="1" x14ac:dyDescent="0.2">
      <c r="A241" s="55">
        <v>124645641</v>
      </c>
      <c r="B241" s="56" t="s">
        <v>562</v>
      </c>
      <c r="C241" s="57">
        <v>718601.77</v>
      </c>
      <c r="D241" s="57">
        <v>-71860.149999999994</v>
      </c>
      <c r="E241" s="57">
        <v>-214507.68</v>
      </c>
      <c r="F241" s="127"/>
      <c r="G241" s="56"/>
      <c r="H241" s="56"/>
      <c r="I241" s="56"/>
    </row>
    <row r="242" spans="1:9" ht="11.25" customHeight="1" x14ac:dyDescent="0.2">
      <c r="A242" s="55">
        <v>124655651</v>
      </c>
      <c r="B242" s="56" t="s">
        <v>563</v>
      </c>
      <c r="C242" s="57">
        <v>12567670</v>
      </c>
      <c r="D242" s="57">
        <v>-1242027.08</v>
      </c>
      <c r="E242" s="57">
        <v>-3480811.48</v>
      </c>
      <c r="F242" s="127"/>
      <c r="G242" s="56"/>
      <c r="H242" s="56"/>
      <c r="I242" s="56"/>
    </row>
    <row r="243" spans="1:9" ht="11.25" customHeight="1" x14ac:dyDescent="0.2">
      <c r="A243" s="55">
        <v>124665661</v>
      </c>
      <c r="B243" s="56" t="s">
        <v>564</v>
      </c>
      <c r="C243" s="57">
        <v>769311.26</v>
      </c>
      <c r="D243" s="57">
        <v>-76930.990000000005</v>
      </c>
      <c r="E243" s="57">
        <v>-219083.32</v>
      </c>
      <c r="F243" s="127"/>
      <c r="G243" s="56"/>
      <c r="H243" s="56"/>
      <c r="I243" s="56"/>
    </row>
    <row r="244" spans="1:9" ht="11.25" customHeight="1" x14ac:dyDescent="0.2">
      <c r="A244" s="55">
        <v>124675671</v>
      </c>
      <c r="B244" s="56" t="s">
        <v>565</v>
      </c>
      <c r="C244" s="57">
        <v>2489283.5499999998</v>
      </c>
      <c r="D244" s="57">
        <v>-626534.62</v>
      </c>
      <c r="E244" s="57">
        <v>-1598510.54</v>
      </c>
      <c r="F244" s="127"/>
      <c r="G244" s="56"/>
      <c r="H244" s="56"/>
      <c r="I244" s="56"/>
    </row>
    <row r="245" spans="1:9" ht="11.25" customHeight="1" x14ac:dyDescent="0.2">
      <c r="A245" s="55">
        <v>124695691</v>
      </c>
      <c r="B245" s="56" t="s">
        <v>566</v>
      </c>
      <c r="C245" s="57">
        <v>1078256.04</v>
      </c>
      <c r="D245" s="57">
        <v>-107825.61</v>
      </c>
      <c r="E245" s="57">
        <v>-552744.87</v>
      </c>
      <c r="F245" s="127"/>
      <c r="G245" s="56"/>
      <c r="H245" s="56"/>
      <c r="I245" s="56"/>
    </row>
    <row r="246" spans="1:9" ht="11.25" customHeight="1" x14ac:dyDescent="0.2">
      <c r="A246" s="52">
        <v>1247</v>
      </c>
      <c r="B246" s="53" t="s">
        <v>174</v>
      </c>
      <c r="C246" s="54">
        <f>SUM(C247)</f>
        <v>1092598.4099999999</v>
      </c>
      <c r="D246" s="54">
        <f t="shared" ref="D246:E246" si="12">SUM(D247)</f>
        <v>0</v>
      </c>
      <c r="E246" s="54">
        <f t="shared" si="12"/>
        <v>0</v>
      </c>
      <c r="F246" s="127"/>
      <c r="G246" s="53"/>
      <c r="H246" s="53"/>
      <c r="I246" s="53"/>
    </row>
    <row r="247" spans="1:9" ht="11.25" customHeight="1" x14ac:dyDescent="0.2">
      <c r="A247" s="55">
        <v>124715133</v>
      </c>
      <c r="B247" s="56" t="s">
        <v>568</v>
      </c>
      <c r="C247" s="57">
        <v>1092598.4099999999</v>
      </c>
      <c r="D247" s="57">
        <v>0</v>
      </c>
      <c r="E247" s="57">
        <v>0</v>
      </c>
      <c r="F247" s="127"/>
      <c r="G247" s="56"/>
      <c r="H247" s="56"/>
      <c r="I247" s="56"/>
    </row>
    <row r="248" spans="1:9" ht="11.25" customHeight="1" x14ac:dyDescent="0.2">
      <c r="A248" s="52">
        <v>1248</v>
      </c>
      <c r="B248" s="53" t="s">
        <v>175</v>
      </c>
      <c r="C248" s="54">
        <v>0</v>
      </c>
      <c r="D248" s="54">
        <v>0</v>
      </c>
      <c r="E248" s="54">
        <v>0</v>
      </c>
      <c r="F248" s="127"/>
      <c r="G248" s="53"/>
      <c r="H248" s="53"/>
      <c r="I248" s="53"/>
    </row>
    <row r="249" spans="1:9" s="56" customFormat="1" x14ac:dyDescent="0.2"/>
    <row r="250" spans="1:9" x14ac:dyDescent="0.2">
      <c r="A250" s="33" t="s">
        <v>521</v>
      </c>
      <c r="B250" s="33"/>
      <c r="C250" s="33"/>
      <c r="D250" s="33"/>
      <c r="E250" s="33"/>
      <c r="F250" s="33"/>
      <c r="G250" s="33"/>
      <c r="H250" s="33"/>
      <c r="I250" s="5"/>
    </row>
    <row r="251" spans="1:9" x14ac:dyDescent="0.2">
      <c r="A251" s="42" t="s">
        <v>96</v>
      </c>
      <c r="B251" s="42" t="s">
        <v>93</v>
      </c>
      <c r="C251" s="42" t="s">
        <v>94</v>
      </c>
      <c r="D251" s="42" t="s">
        <v>106</v>
      </c>
      <c r="E251" s="42" t="s">
        <v>176</v>
      </c>
      <c r="F251" s="42" t="s">
        <v>98</v>
      </c>
      <c r="G251" s="42" t="s">
        <v>157</v>
      </c>
      <c r="H251" s="42" t="s">
        <v>105</v>
      </c>
      <c r="I251" s="16" t="s">
        <v>158</v>
      </c>
    </row>
    <row r="252" spans="1:9" x14ac:dyDescent="0.2">
      <c r="A252" s="52">
        <v>1250</v>
      </c>
      <c r="B252" s="53" t="s">
        <v>177</v>
      </c>
      <c r="C252" s="54">
        <f>SUM(C253:C257)</f>
        <v>4482502.63</v>
      </c>
      <c r="D252" s="54">
        <f t="shared" ref="D252:E252" si="13">SUM(D253:D257)</f>
        <v>-368031.74</v>
      </c>
      <c r="E252" s="54">
        <f t="shared" si="13"/>
        <v>-1449663.92</v>
      </c>
      <c r="F252" s="53"/>
      <c r="G252" s="53"/>
      <c r="H252" s="53"/>
      <c r="I252" s="53"/>
    </row>
    <row r="253" spans="1:9" ht="11.25" customHeight="1" x14ac:dyDescent="0.2">
      <c r="A253" s="55">
        <v>1251</v>
      </c>
      <c r="B253" s="56" t="s">
        <v>178</v>
      </c>
      <c r="C253" s="57">
        <v>4337879.78</v>
      </c>
      <c r="D253" s="57">
        <v>-353569.44</v>
      </c>
      <c r="E253" s="57">
        <v>-1366610.68</v>
      </c>
      <c r="F253" s="126" t="s">
        <v>578</v>
      </c>
      <c r="G253" s="56"/>
      <c r="H253" s="56"/>
      <c r="I253" s="56"/>
    </row>
    <row r="254" spans="1:9" x14ac:dyDescent="0.2">
      <c r="A254" s="55">
        <v>1252</v>
      </c>
      <c r="B254" s="56" t="s">
        <v>179</v>
      </c>
      <c r="C254" s="57">
        <v>0</v>
      </c>
      <c r="D254" s="57">
        <v>0</v>
      </c>
      <c r="E254" s="57">
        <v>0</v>
      </c>
      <c r="F254" s="126"/>
      <c r="G254" s="56"/>
      <c r="H254" s="56"/>
      <c r="I254" s="56"/>
    </row>
    <row r="255" spans="1:9" x14ac:dyDescent="0.2">
      <c r="A255" s="55">
        <v>1253</v>
      </c>
      <c r="B255" s="56" t="s">
        <v>180</v>
      </c>
      <c r="C255" s="57">
        <v>0</v>
      </c>
      <c r="D255" s="57">
        <v>0</v>
      </c>
      <c r="E255" s="57">
        <v>0</v>
      </c>
      <c r="F255" s="126"/>
      <c r="G255" s="56"/>
      <c r="H255" s="56"/>
      <c r="I255" s="56"/>
    </row>
    <row r="256" spans="1:9" x14ac:dyDescent="0.2">
      <c r="A256" s="55">
        <v>1254</v>
      </c>
      <c r="B256" s="56" t="s">
        <v>181</v>
      </c>
      <c r="C256" s="57">
        <v>144622.85</v>
      </c>
      <c r="D256" s="57">
        <v>-14462.3</v>
      </c>
      <c r="E256" s="57">
        <v>-83053.240000000005</v>
      </c>
      <c r="F256" s="126"/>
      <c r="G256" s="56"/>
      <c r="H256" s="56"/>
      <c r="I256" s="56"/>
    </row>
    <row r="257" spans="1:9" x14ac:dyDescent="0.2">
      <c r="A257" s="55">
        <v>1259</v>
      </c>
      <c r="B257" s="56" t="s">
        <v>182</v>
      </c>
      <c r="C257" s="57">
        <v>0</v>
      </c>
      <c r="D257" s="57">
        <v>0</v>
      </c>
      <c r="E257" s="57">
        <v>0</v>
      </c>
      <c r="F257" s="126"/>
      <c r="G257" s="56"/>
      <c r="H257" s="56"/>
      <c r="I257" s="56"/>
    </row>
    <row r="258" spans="1:9" x14ac:dyDescent="0.2">
      <c r="A258" s="52">
        <v>1270</v>
      </c>
      <c r="B258" s="53" t="s">
        <v>183</v>
      </c>
      <c r="C258" s="54">
        <f>SUM(C259:C264)</f>
        <v>96610</v>
      </c>
      <c r="D258" s="54">
        <f t="shared" ref="D258:E258" si="14">SUM(D259:D264)</f>
        <v>0</v>
      </c>
      <c r="E258" s="54">
        <f t="shared" si="14"/>
        <v>0</v>
      </c>
      <c r="F258" s="126"/>
      <c r="G258" s="53"/>
      <c r="H258" s="53"/>
      <c r="I258" s="53"/>
    </row>
    <row r="259" spans="1:9" x14ac:dyDescent="0.2">
      <c r="A259" s="55">
        <v>1271</v>
      </c>
      <c r="B259" s="56" t="s">
        <v>184</v>
      </c>
      <c r="C259" s="57">
        <v>96610</v>
      </c>
      <c r="D259" s="57">
        <v>0</v>
      </c>
      <c r="E259" s="57">
        <v>0</v>
      </c>
      <c r="F259" s="126"/>
      <c r="G259" s="56"/>
      <c r="H259" s="56"/>
      <c r="I259" s="56"/>
    </row>
    <row r="260" spans="1:9" x14ac:dyDescent="0.2">
      <c r="A260" s="55">
        <v>1272</v>
      </c>
      <c r="B260" s="56" t="s">
        <v>185</v>
      </c>
      <c r="C260" s="57">
        <v>0</v>
      </c>
      <c r="D260" s="57">
        <v>0</v>
      </c>
      <c r="E260" s="57">
        <v>0</v>
      </c>
      <c r="F260" s="126"/>
      <c r="G260" s="56"/>
      <c r="H260" s="56"/>
      <c r="I260" s="56"/>
    </row>
    <row r="261" spans="1:9" x14ac:dyDescent="0.2">
      <c r="A261" s="55">
        <v>1273</v>
      </c>
      <c r="B261" s="56" t="s">
        <v>186</v>
      </c>
      <c r="C261" s="57">
        <v>0</v>
      </c>
      <c r="D261" s="57">
        <v>0</v>
      </c>
      <c r="E261" s="57">
        <v>0</v>
      </c>
      <c r="F261" s="126"/>
      <c r="G261" s="56"/>
      <c r="H261" s="56"/>
      <c r="I261" s="56"/>
    </row>
    <row r="262" spans="1:9" x14ac:dyDescent="0.2">
      <c r="A262" s="55">
        <v>1274</v>
      </c>
      <c r="B262" s="56" t="s">
        <v>187</v>
      </c>
      <c r="C262" s="57">
        <v>0</v>
      </c>
      <c r="D262" s="57">
        <v>0</v>
      </c>
      <c r="E262" s="57">
        <v>0</v>
      </c>
      <c r="F262" s="126"/>
      <c r="G262" s="56"/>
      <c r="H262" s="56"/>
      <c r="I262" s="56"/>
    </row>
    <row r="263" spans="1:9" x14ac:dyDescent="0.2">
      <c r="A263" s="55">
        <v>1275</v>
      </c>
      <c r="B263" s="56" t="s">
        <v>188</v>
      </c>
      <c r="C263" s="57">
        <v>0</v>
      </c>
      <c r="D263" s="57">
        <v>0</v>
      </c>
      <c r="E263" s="57">
        <v>0</v>
      </c>
      <c r="F263" s="126"/>
      <c r="G263" s="56"/>
      <c r="H263" s="56"/>
      <c r="I263" s="56"/>
    </row>
    <row r="264" spans="1:9" x14ac:dyDescent="0.2">
      <c r="A264" s="55">
        <v>1279</v>
      </c>
      <c r="B264" s="56" t="s">
        <v>189</v>
      </c>
      <c r="C264" s="57">
        <v>0</v>
      </c>
      <c r="D264" s="57">
        <v>0</v>
      </c>
      <c r="E264" s="57">
        <v>0</v>
      </c>
      <c r="F264" s="126"/>
      <c r="G264" s="56"/>
      <c r="H264" s="56"/>
      <c r="I264" s="56"/>
    </row>
    <row r="265" spans="1:9" x14ac:dyDescent="0.2">
      <c r="A265" s="34"/>
      <c r="B265" s="34"/>
      <c r="C265" s="34"/>
      <c r="D265" s="34"/>
      <c r="E265" s="34"/>
      <c r="F265" s="106"/>
      <c r="G265" s="34"/>
      <c r="H265" s="34"/>
    </row>
    <row r="266" spans="1:9" x14ac:dyDescent="0.2">
      <c r="A266" s="33" t="s">
        <v>569</v>
      </c>
      <c r="B266" s="33"/>
      <c r="C266" s="33"/>
      <c r="D266" s="33"/>
      <c r="E266" s="33"/>
      <c r="F266" s="33"/>
      <c r="G266" s="33"/>
      <c r="H266" s="33"/>
    </row>
    <row r="267" spans="1:9" x14ac:dyDescent="0.2">
      <c r="A267" s="42" t="s">
        <v>96</v>
      </c>
      <c r="B267" s="42" t="s">
        <v>93</v>
      </c>
      <c r="C267" s="42" t="s">
        <v>94</v>
      </c>
      <c r="D267" s="42" t="s">
        <v>190</v>
      </c>
      <c r="E267" s="42"/>
      <c r="F267" s="42"/>
      <c r="G267" s="42"/>
      <c r="H267" s="42"/>
    </row>
    <row r="268" spans="1:9" x14ac:dyDescent="0.2">
      <c r="A268" s="55">
        <v>1160</v>
      </c>
      <c r="B268" s="56" t="s">
        <v>191</v>
      </c>
      <c r="C268" s="57">
        <v>0</v>
      </c>
      <c r="D268" s="56"/>
      <c r="E268" s="56"/>
      <c r="F268" s="56"/>
      <c r="G268" s="56"/>
      <c r="H268" s="56"/>
    </row>
    <row r="269" spans="1:9" x14ac:dyDescent="0.2">
      <c r="A269" s="55">
        <v>1161</v>
      </c>
      <c r="B269" s="56" t="s">
        <v>192</v>
      </c>
      <c r="C269" s="57">
        <v>0</v>
      </c>
      <c r="D269" s="56"/>
      <c r="E269" s="56"/>
      <c r="F269" s="56"/>
      <c r="G269" s="56"/>
      <c r="H269" s="56"/>
    </row>
    <row r="270" spans="1:9" x14ac:dyDescent="0.2">
      <c r="A270" s="55">
        <v>1162</v>
      </c>
      <c r="B270" s="56" t="s">
        <v>193</v>
      </c>
      <c r="C270" s="57">
        <v>0</v>
      </c>
      <c r="D270" s="56"/>
      <c r="E270" s="56"/>
      <c r="F270" s="56"/>
      <c r="G270" s="56"/>
      <c r="H270" s="56"/>
    </row>
    <row r="271" spans="1:9" x14ac:dyDescent="0.2">
      <c r="A271" s="33" t="s">
        <v>570</v>
      </c>
      <c r="B271" s="33"/>
      <c r="C271" s="33"/>
      <c r="D271" s="33"/>
      <c r="E271" s="33"/>
      <c r="F271" s="33"/>
      <c r="G271" s="33"/>
      <c r="H271" s="33"/>
    </row>
    <row r="272" spans="1:9" x14ac:dyDescent="0.2">
      <c r="A272" s="42" t="s">
        <v>96</v>
      </c>
      <c r="B272" s="42" t="s">
        <v>93</v>
      </c>
      <c r="C272" s="42" t="s">
        <v>94</v>
      </c>
      <c r="D272" s="42" t="s">
        <v>137</v>
      </c>
      <c r="E272" s="42"/>
      <c r="F272" s="42"/>
      <c r="G272" s="42"/>
      <c r="H272" s="42"/>
    </row>
    <row r="273" spans="1:8" x14ac:dyDescent="0.2">
      <c r="A273" s="55">
        <v>1290</v>
      </c>
      <c r="B273" s="56" t="s">
        <v>194</v>
      </c>
      <c r="C273" s="57">
        <v>0</v>
      </c>
      <c r="D273" s="56"/>
      <c r="E273" s="56"/>
      <c r="F273" s="56"/>
      <c r="G273" s="56"/>
      <c r="H273" s="56"/>
    </row>
    <row r="274" spans="1:8" x14ac:dyDescent="0.2">
      <c r="A274" s="55">
        <v>1291</v>
      </c>
      <c r="B274" s="56" t="s">
        <v>195</v>
      </c>
      <c r="C274" s="57">
        <v>0</v>
      </c>
      <c r="D274" s="56"/>
      <c r="E274" s="56"/>
      <c r="F274" s="56"/>
      <c r="G274" s="56"/>
      <c r="H274" s="56"/>
    </row>
    <row r="275" spans="1:8" x14ac:dyDescent="0.2">
      <c r="A275" s="55">
        <v>1292</v>
      </c>
      <c r="B275" s="56" t="s">
        <v>196</v>
      </c>
      <c r="C275" s="57">
        <v>0</v>
      </c>
      <c r="D275" s="56"/>
      <c r="E275" s="56"/>
      <c r="F275" s="56"/>
      <c r="G275" s="56"/>
      <c r="H275" s="56"/>
    </row>
    <row r="276" spans="1:8" x14ac:dyDescent="0.2">
      <c r="A276" s="55">
        <v>1293</v>
      </c>
      <c r="B276" s="56" t="s">
        <v>197</v>
      </c>
      <c r="C276" s="57">
        <v>0</v>
      </c>
      <c r="D276" s="56"/>
      <c r="E276" s="56"/>
      <c r="F276" s="56"/>
      <c r="G276" s="56"/>
      <c r="H276" s="56"/>
    </row>
    <row r="277" spans="1:8" x14ac:dyDescent="0.2">
      <c r="A277" s="34"/>
      <c r="B277" s="34"/>
      <c r="C277" s="34"/>
      <c r="D277" s="34"/>
      <c r="E277" s="34"/>
      <c r="F277" s="34"/>
      <c r="G277" s="34"/>
      <c r="H277" s="34"/>
    </row>
    <row r="278" spans="1:8" x14ac:dyDescent="0.2">
      <c r="A278" s="33" t="s">
        <v>522</v>
      </c>
      <c r="B278" s="33"/>
      <c r="C278" s="33"/>
      <c r="D278" s="33"/>
      <c r="E278" s="33"/>
      <c r="F278" s="33"/>
      <c r="G278" s="33"/>
      <c r="H278" s="33"/>
    </row>
    <row r="279" spans="1:8" x14ac:dyDescent="0.2">
      <c r="A279" s="42" t="s">
        <v>96</v>
      </c>
      <c r="B279" s="42" t="s">
        <v>93</v>
      </c>
      <c r="C279" s="42" t="s">
        <v>94</v>
      </c>
      <c r="D279" s="42" t="s">
        <v>133</v>
      </c>
      <c r="E279" s="42" t="s">
        <v>134</v>
      </c>
      <c r="F279" s="42" t="s">
        <v>135</v>
      </c>
      <c r="G279" s="42" t="s">
        <v>198</v>
      </c>
      <c r="H279" s="42" t="s">
        <v>199</v>
      </c>
    </row>
    <row r="280" spans="1:8" x14ac:dyDescent="0.2">
      <c r="A280" s="52">
        <v>2110</v>
      </c>
      <c r="B280" s="53" t="s">
        <v>200</v>
      </c>
      <c r="C280" s="54">
        <f>SUM(C281:C289)</f>
        <v>123954311.48000002</v>
      </c>
      <c r="D280" s="54">
        <f t="shared" ref="D280:G280" si="15">SUM(D281:D289)</f>
        <v>123954311.48000002</v>
      </c>
      <c r="E280" s="54">
        <f t="shared" si="15"/>
        <v>0</v>
      </c>
      <c r="F280" s="54">
        <f t="shared" si="15"/>
        <v>0</v>
      </c>
      <c r="G280" s="54">
        <f t="shared" si="15"/>
        <v>0</v>
      </c>
      <c r="H280" s="53"/>
    </row>
    <row r="281" spans="1:8" x14ac:dyDescent="0.2">
      <c r="A281" s="55">
        <v>2111</v>
      </c>
      <c r="B281" s="56" t="s">
        <v>201</v>
      </c>
      <c r="C281" s="57">
        <v>5594092.9900000002</v>
      </c>
      <c r="D281" s="57">
        <v>5594092.9900000002</v>
      </c>
      <c r="E281" s="57">
        <v>0</v>
      </c>
      <c r="F281" s="57">
        <v>0</v>
      </c>
      <c r="G281" s="57">
        <v>0</v>
      </c>
      <c r="H281" s="56"/>
    </row>
    <row r="282" spans="1:8" x14ac:dyDescent="0.2">
      <c r="A282" s="55">
        <v>2112</v>
      </c>
      <c r="B282" s="56" t="s">
        <v>202</v>
      </c>
      <c r="C282" s="57">
        <v>50243226.740000002</v>
      </c>
      <c r="D282" s="57">
        <v>50243226.740000002</v>
      </c>
      <c r="E282" s="57">
        <v>0</v>
      </c>
      <c r="F282" s="57">
        <v>0</v>
      </c>
      <c r="G282" s="57">
        <v>0</v>
      </c>
      <c r="H282" s="56"/>
    </row>
    <row r="283" spans="1:8" x14ac:dyDescent="0.2">
      <c r="A283" s="55">
        <v>2113</v>
      </c>
      <c r="B283" s="56" t="s">
        <v>203</v>
      </c>
      <c r="C283" s="57">
        <v>42071143.350000001</v>
      </c>
      <c r="D283" s="57">
        <v>42071143.350000001</v>
      </c>
      <c r="E283" s="57">
        <v>0</v>
      </c>
      <c r="F283" s="57">
        <v>0</v>
      </c>
      <c r="G283" s="57">
        <v>0</v>
      </c>
      <c r="H283" s="56"/>
    </row>
    <row r="284" spans="1:8" x14ac:dyDescent="0.2">
      <c r="A284" s="55">
        <v>2114</v>
      </c>
      <c r="B284" s="56" t="s">
        <v>204</v>
      </c>
      <c r="C284" s="57">
        <v>246500</v>
      </c>
      <c r="D284" s="57">
        <v>246500</v>
      </c>
      <c r="E284" s="57">
        <v>0</v>
      </c>
      <c r="F284" s="57">
        <v>0</v>
      </c>
      <c r="G284" s="57">
        <v>0</v>
      </c>
      <c r="H284" s="56"/>
    </row>
    <row r="285" spans="1:8" x14ac:dyDescent="0.2">
      <c r="A285" s="55">
        <v>2115</v>
      </c>
      <c r="B285" s="56" t="s">
        <v>205</v>
      </c>
      <c r="C285" s="57">
        <v>3953999.48</v>
      </c>
      <c r="D285" s="57">
        <v>3953999.48</v>
      </c>
      <c r="E285" s="57">
        <v>0</v>
      </c>
      <c r="F285" s="57">
        <v>0</v>
      </c>
      <c r="G285" s="57">
        <v>0</v>
      </c>
      <c r="H285" s="56"/>
    </row>
    <row r="286" spans="1:8" x14ac:dyDescent="0.2">
      <c r="A286" s="55">
        <v>2116</v>
      </c>
      <c r="B286" s="56" t="s">
        <v>206</v>
      </c>
      <c r="C286" s="57">
        <v>5.9</v>
      </c>
      <c r="D286" s="57">
        <v>5.9</v>
      </c>
      <c r="E286" s="57">
        <v>0</v>
      </c>
      <c r="F286" s="57">
        <v>0</v>
      </c>
      <c r="G286" s="57">
        <v>0</v>
      </c>
      <c r="H286" s="56"/>
    </row>
    <row r="287" spans="1:8" x14ac:dyDescent="0.2">
      <c r="A287" s="55">
        <v>2117</v>
      </c>
      <c r="B287" s="56" t="s">
        <v>207</v>
      </c>
      <c r="C287" s="57">
        <v>18019477.390000001</v>
      </c>
      <c r="D287" s="57">
        <v>18019477.390000001</v>
      </c>
      <c r="E287" s="57">
        <v>0</v>
      </c>
      <c r="F287" s="57">
        <v>0</v>
      </c>
      <c r="G287" s="57">
        <v>0</v>
      </c>
      <c r="H287" s="56"/>
    </row>
    <row r="288" spans="1:8" x14ac:dyDescent="0.2">
      <c r="A288" s="55">
        <v>2118</v>
      </c>
      <c r="B288" s="56" t="s">
        <v>208</v>
      </c>
      <c r="C288" s="57">
        <v>0</v>
      </c>
      <c r="D288" s="57">
        <v>0</v>
      </c>
      <c r="E288" s="57">
        <v>0</v>
      </c>
      <c r="F288" s="57">
        <v>0</v>
      </c>
      <c r="G288" s="57">
        <v>0</v>
      </c>
      <c r="H288" s="56"/>
    </row>
    <row r="289" spans="1:8" x14ac:dyDescent="0.2">
      <c r="A289" s="55">
        <v>2119</v>
      </c>
      <c r="B289" s="56" t="s">
        <v>209</v>
      </c>
      <c r="C289" s="57">
        <v>3825865.63</v>
      </c>
      <c r="D289" s="57">
        <v>3825865.63</v>
      </c>
      <c r="E289" s="57">
        <v>0</v>
      </c>
      <c r="F289" s="57">
        <v>0</v>
      </c>
      <c r="G289" s="57">
        <v>0</v>
      </c>
      <c r="H289" s="56"/>
    </row>
    <row r="290" spans="1:8" x14ac:dyDescent="0.2">
      <c r="A290" s="52">
        <v>2120</v>
      </c>
      <c r="B290" s="53" t="s">
        <v>210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3"/>
    </row>
    <row r="291" spans="1:8" x14ac:dyDescent="0.2">
      <c r="A291" s="55">
        <v>2121</v>
      </c>
      <c r="B291" s="56" t="s">
        <v>211</v>
      </c>
      <c r="C291" s="57">
        <v>0</v>
      </c>
      <c r="D291" s="57">
        <v>0</v>
      </c>
      <c r="E291" s="57">
        <v>0</v>
      </c>
      <c r="F291" s="57">
        <v>0</v>
      </c>
      <c r="G291" s="57">
        <v>0</v>
      </c>
      <c r="H291" s="56"/>
    </row>
    <row r="292" spans="1:8" x14ac:dyDescent="0.2">
      <c r="A292" s="55">
        <v>2122</v>
      </c>
      <c r="B292" s="56" t="s">
        <v>212</v>
      </c>
      <c r="C292" s="57">
        <v>0</v>
      </c>
      <c r="D292" s="57">
        <v>0</v>
      </c>
      <c r="E292" s="57">
        <v>0</v>
      </c>
      <c r="F292" s="57">
        <v>0</v>
      </c>
      <c r="G292" s="57">
        <v>0</v>
      </c>
      <c r="H292" s="56"/>
    </row>
    <row r="293" spans="1:8" x14ac:dyDescent="0.2">
      <c r="A293" s="55">
        <v>2129</v>
      </c>
      <c r="B293" s="56" t="s">
        <v>213</v>
      </c>
      <c r="C293" s="57">
        <v>0</v>
      </c>
      <c r="D293" s="57">
        <v>0</v>
      </c>
      <c r="E293" s="57">
        <v>0</v>
      </c>
      <c r="F293" s="57">
        <v>0</v>
      </c>
      <c r="G293" s="57">
        <v>0</v>
      </c>
      <c r="H293" s="56"/>
    </row>
    <row r="294" spans="1:8" x14ac:dyDescent="0.2">
      <c r="A294" s="34"/>
      <c r="B294" s="34"/>
      <c r="C294" s="34"/>
      <c r="D294" s="34"/>
      <c r="E294" s="34"/>
      <c r="F294" s="34"/>
      <c r="G294" s="34"/>
      <c r="H294" s="34"/>
    </row>
    <row r="295" spans="1:8" x14ac:dyDescent="0.2">
      <c r="A295" s="33" t="s">
        <v>523</v>
      </c>
      <c r="B295" s="33"/>
      <c r="C295" s="33"/>
      <c r="D295" s="33"/>
      <c r="E295" s="33"/>
      <c r="F295" s="33"/>
      <c r="G295" s="33"/>
      <c r="H295" s="33"/>
    </row>
    <row r="296" spans="1:8" x14ac:dyDescent="0.2">
      <c r="A296" s="42" t="s">
        <v>96</v>
      </c>
      <c r="B296" s="42" t="s">
        <v>93</v>
      </c>
      <c r="C296" s="42" t="s">
        <v>94</v>
      </c>
      <c r="D296" s="42" t="s">
        <v>97</v>
      </c>
      <c r="E296" s="42" t="s">
        <v>137</v>
      </c>
      <c r="F296" s="42"/>
      <c r="G296" s="42"/>
      <c r="H296" s="42"/>
    </row>
    <row r="297" spans="1:8" x14ac:dyDescent="0.2">
      <c r="A297" s="52">
        <v>2160</v>
      </c>
      <c r="B297" s="53" t="s">
        <v>214</v>
      </c>
      <c r="C297" s="54">
        <f>SUM(C298:C303)</f>
        <v>3513</v>
      </c>
      <c r="D297" s="53"/>
      <c r="E297" s="53"/>
      <c r="F297" s="53"/>
      <c r="G297" s="53"/>
      <c r="H297" s="53"/>
    </row>
    <row r="298" spans="1:8" x14ac:dyDescent="0.2">
      <c r="A298" s="55">
        <v>2161</v>
      </c>
      <c r="B298" s="56" t="s">
        <v>215</v>
      </c>
      <c r="C298" s="57">
        <v>3513</v>
      </c>
      <c r="D298" s="56"/>
      <c r="E298" s="56"/>
      <c r="F298" s="56"/>
      <c r="G298" s="56"/>
      <c r="H298" s="56"/>
    </row>
    <row r="299" spans="1:8" x14ac:dyDescent="0.2">
      <c r="A299" s="55">
        <v>2162</v>
      </c>
      <c r="B299" s="56" t="s">
        <v>216</v>
      </c>
      <c r="C299" s="57">
        <v>0</v>
      </c>
      <c r="D299" s="56"/>
      <c r="E299" s="56"/>
      <c r="F299" s="56"/>
      <c r="G299" s="56"/>
      <c r="H299" s="56"/>
    </row>
    <row r="300" spans="1:8" x14ac:dyDescent="0.2">
      <c r="A300" s="55">
        <v>2163</v>
      </c>
      <c r="B300" s="56" t="s">
        <v>217</v>
      </c>
      <c r="C300" s="57">
        <v>0</v>
      </c>
      <c r="D300" s="56"/>
      <c r="E300" s="56"/>
      <c r="F300" s="56"/>
      <c r="G300" s="56"/>
      <c r="H300" s="56"/>
    </row>
    <row r="301" spans="1:8" x14ac:dyDescent="0.2">
      <c r="A301" s="55">
        <v>2164</v>
      </c>
      <c r="B301" s="56" t="s">
        <v>218</v>
      </c>
      <c r="C301" s="57">
        <v>0</v>
      </c>
      <c r="D301" s="56"/>
      <c r="E301" s="56"/>
      <c r="F301" s="56"/>
      <c r="G301" s="56"/>
      <c r="H301" s="56"/>
    </row>
    <row r="302" spans="1:8" x14ac:dyDescent="0.2">
      <c r="A302" s="55">
        <v>2165</v>
      </c>
      <c r="B302" s="56" t="s">
        <v>219</v>
      </c>
      <c r="C302" s="57">
        <v>0</v>
      </c>
      <c r="D302" s="56"/>
      <c r="E302" s="56"/>
      <c r="F302" s="56"/>
      <c r="G302" s="56"/>
      <c r="H302" s="56"/>
    </row>
    <row r="303" spans="1:8" x14ac:dyDescent="0.2">
      <c r="A303" s="55">
        <v>2166</v>
      </c>
      <c r="B303" s="56" t="s">
        <v>220</v>
      </c>
      <c r="C303" s="57">
        <v>0</v>
      </c>
      <c r="D303" s="56"/>
      <c r="E303" s="56"/>
      <c r="F303" s="56"/>
      <c r="G303" s="56"/>
      <c r="H303" s="56"/>
    </row>
    <row r="304" spans="1:8" x14ac:dyDescent="0.2">
      <c r="A304" s="52">
        <v>2250</v>
      </c>
      <c r="B304" s="53" t="s">
        <v>221</v>
      </c>
      <c r="C304" s="54">
        <f>SUM(C305:C310)</f>
        <v>6243.66</v>
      </c>
      <c r="D304" s="53"/>
      <c r="E304" s="53"/>
      <c r="F304" s="53"/>
      <c r="G304" s="53"/>
      <c r="H304" s="53"/>
    </row>
    <row r="305" spans="1:8" x14ac:dyDescent="0.2">
      <c r="A305" s="55">
        <v>2251</v>
      </c>
      <c r="B305" s="56" t="s">
        <v>222</v>
      </c>
      <c r="C305" s="57">
        <v>6243.66</v>
      </c>
      <c r="D305" s="56"/>
      <c r="E305" s="56"/>
      <c r="F305" s="56"/>
      <c r="G305" s="56"/>
      <c r="H305" s="56"/>
    </row>
    <row r="306" spans="1:8" x14ac:dyDescent="0.2">
      <c r="A306" s="55">
        <v>2252</v>
      </c>
      <c r="B306" s="56" t="s">
        <v>223</v>
      </c>
      <c r="C306" s="57">
        <v>0</v>
      </c>
      <c r="D306" s="56"/>
      <c r="E306" s="56"/>
      <c r="F306" s="56"/>
      <c r="G306" s="56"/>
      <c r="H306" s="56"/>
    </row>
    <row r="307" spans="1:8" x14ac:dyDescent="0.2">
      <c r="A307" s="55">
        <v>2253</v>
      </c>
      <c r="B307" s="56" t="s">
        <v>224</v>
      </c>
      <c r="C307" s="57">
        <v>0</v>
      </c>
      <c r="D307" s="56"/>
      <c r="E307" s="56"/>
      <c r="F307" s="56"/>
      <c r="G307" s="56"/>
      <c r="H307" s="56"/>
    </row>
    <row r="308" spans="1:8" x14ac:dyDescent="0.2">
      <c r="A308" s="55">
        <v>2254</v>
      </c>
      <c r="B308" s="56" t="s">
        <v>225</v>
      </c>
      <c r="C308" s="57">
        <v>0</v>
      </c>
      <c r="D308" s="56"/>
      <c r="E308" s="56"/>
      <c r="F308" s="56"/>
      <c r="G308" s="56"/>
      <c r="H308" s="56"/>
    </row>
    <row r="309" spans="1:8" x14ac:dyDescent="0.2">
      <c r="A309" s="55">
        <v>2255</v>
      </c>
      <c r="B309" s="56" t="s">
        <v>226</v>
      </c>
      <c r="C309" s="57">
        <v>0</v>
      </c>
      <c r="D309" s="56"/>
      <c r="E309" s="56"/>
      <c r="F309" s="56"/>
      <c r="G309" s="56"/>
      <c r="H309" s="56"/>
    </row>
    <row r="310" spans="1:8" x14ac:dyDescent="0.2">
      <c r="A310" s="55">
        <v>2256</v>
      </c>
      <c r="B310" s="56" t="s">
        <v>227</v>
      </c>
      <c r="C310" s="57">
        <v>0</v>
      </c>
      <c r="D310" s="56"/>
      <c r="E310" s="56"/>
      <c r="F310" s="56"/>
      <c r="G310" s="56"/>
      <c r="H310" s="56"/>
    </row>
    <row r="311" spans="1:8" x14ac:dyDescent="0.2">
      <c r="A311" s="34"/>
      <c r="B311" s="34"/>
      <c r="C311" s="34"/>
      <c r="D311" s="34"/>
      <c r="E311" s="34"/>
      <c r="F311" s="34"/>
      <c r="G311" s="34"/>
      <c r="H311" s="34"/>
    </row>
    <row r="312" spans="1:8" x14ac:dyDescent="0.2">
      <c r="A312" s="33" t="s">
        <v>524</v>
      </c>
      <c r="B312" s="33"/>
      <c r="C312" s="33"/>
      <c r="D312" s="33"/>
      <c r="E312" s="33"/>
      <c r="F312" s="33"/>
      <c r="G312" s="33"/>
      <c r="H312" s="33"/>
    </row>
    <row r="313" spans="1:8" x14ac:dyDescent="0.2">
      <c r="A313" s="42" t="s">
        <v>96</v>
      </c>
      <c r="B313" s="42" t="s">
        <v>93</v>
      </c>
      <c r="C313" s="42" t="s">
        <v>94</v>
      </c>
      <c r="D313" s="42" t="s">
        <v>97</v>
      </c>
      <c r="E313" s="42" t="s">
        <v>137</v>
      </c>
      <c r="F313" s="42"/>
      <c r="G313" s="42"/>
      <c r="H313" s="42"/>
    </row>
    <row r="314" spans="1:8" x14ac:dyDescent="0.2">
      <c r="A314" s="55">
        <v>2159</v>
      </c>
      <c r="B314" s="56" t="s">
        <v>228</v>
      </c>
      <c r="C314" s="57">
        <v>0</v>
      </c>
      <c r="D314" s="56"/>
      <c r="E314" s="56"/>
      <c r="F314" s="56"/>
      <c r="G314" s="56"/>
      <c r="H314" s="56"/>
    </row>
    <row r="315" spans="1:8" x14ac:dyDescent="0.2">
      <c r="A315" s="55">
        <v>2199</v>
      </c>
      <c r="B315" s="56" t="s">
        <v>229</v>
      </c>
      <c r="C315" s="57">
        <v>12983.79</v>
      </c>
      <c r="D315" s="56"/>
      <c r="E315" s="56"/>
      <c r="F315" s="56"/>
      <c r="G315" s="56"/>
      <c r="H315" s="56"/>
    </row>
    <row r="316" spans="1:8" x14ac:dyDescent="0.2">
      <c r="A316" s="55">
        <v>2240</v>
      </c>
      <c r="B316" s="56" t="s">
        <v>230</v>
      </c>
      <c r="C316" s="57">
        <v>0</v>
      </c>
      <c r="D316" s="56"/>
      <c r="E316" s="56"/>
      <c r="F316" s="56"/>
      <c r="G316" s="56"/>
      <c r="H316" s="56"/>
    </row>
    <row r="317" spans="1:8" x14ac:dyDescent="0.2">
      <c r="A317" s="55">
        <v>2241</v>
      </c>
      <c r="B317" s="56" t="s">
        <v>231</v>
      </c>
      <c r="C317" s="57">
        <v>0</v>
      </c>
      <c r="D317" s="56"/>
      <c r="E317" s="56"/>
      <c r="F317" s="56"/>
      <c r="G317" s="56"/>
      <c r="H317" s="56"/>
    </row>
    <row r="318" spans="1:8" x14ac:dyDescent="0.2">
      <c r="A318" s="55">
        <v>2242</v>
      </c>
      <c r="B318" s="56" t="s">
        <v>232</v>
      </c>
      <c r="C318" s="57">
        <v>0</v>
      </c>
      <c r="D318" s="56"/>
      <c r="E318" s="56"/>
      <c r="F318" s="56"/>
      <c r="G318" s="56"/>
      <c r="H318" s="56"/>
    </row>
    <row r="319" spans="1:8" x14ac:dyDescent="0.2">
      <c r="A319" s="55">
        <v>2249</v>
      </c>
      <c r="B319" s="56" t="s">
        <v>233</v>
      </c>
      <c r="C319" s="57">
        <v>0</v>
      </c>
      <c r="D319" s="56"/>
      <c r="E319" s="56"/>
      <c r="F319" s="56"/>
      <c r="G319" s="56"/>
      <c r="H319" s="56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F253:F264"/>
    <mergeCell ref="F198:F230"/>
    <mergeCell ref="F231:F248"/>
  </mergeCells>
  <printOptions horizontalCentered="1"/>
  <pageMargins left="0.39370078740157483" right="0.39370078740157483" top="0.39370078740157483" bottom="0.49" header="0.31496062992125984" footer="0.31496062992125984"/>
  <pageSetup scale="55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22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" customWidth="1"/>
    <col min="2" max="2" width="72.85546875" style="6" bestFit="1" customWidth="1"/>
    <col min="3" max="3" width="15.7109375" style="6" customWidth="1"/>
    <col min="4" max="5" width="19.7109375" style="6" customWidth="1"/>
    <col min="6" max="16384" width="9.140625" style="6"/>
  </cols>
  <sheetData>
    <row r="1" spans="1:5" s="7" customFormat="1" ht="19.5" customHeight="1" x14ac:dyDescent="0.25">
      <c r="A1" s="124" t="str">
        <f>ESF!A1</f>
        <v>MUNICIPIO DE GUANAJUATO</v>
      </c>
      <c r="B1" s="124"/>
      <c r="C1" s="124"/>
      <c r="D1" s="17" t="s">
        <v>121</v>
      </c>
      <c r="E1" s="18">
        <f>'Notas a los Edos Financieros'!E1</f>
        <v>2019</v>
      </c>
    </row>
    <row r="2" spans="1:5" s="3" customFormat="1" ht="19.5" customHeight="1" x14ac:dyDescent="0.25">
      <c r="A2" s="124" t="s">
        <v>234</v>
      </c>
      <c r="B2" s="124"/>
      <c r="C2" s="124"/>
      <c r="D2" s="17" t="s">
        <v>123</v>
      </c>
      <c r="E2" s="18" t="str">
        <f>'Notas a los Edos Financieros'!E2</f>
        <v>Trimestral</v>
      </c>
    </row>
    <row r="3" spans="1:5" s="3" customFormat="1" ht="19.5" customHeight="1" x14ac:dyDescent="0.25">
      <c r="A3" s="124" t="str">
        <f>ESF!A3</f>
        <v>Correspondientes del 01 de Enero al 31 de Diciembre de 2019</v>
      </c>
      <c r="B3" s="124"/>
      <c r="C3" s="124"/>
      <c r="D3" s="17" t="s">
        <v>125</v>
      </c>
      <c r="E3" s="18">
        <f>'Notas a los Edos Financieros'!E3</f>
        <v>4</v>
      </c>
    </row>
    <row r="4" spans="1:5" x14ac:dyDescent="0.2">
      <c r="A4" s="32" t="s">
        <v>126</v>
      </c>
      <c r="B4" s="33"/>
      <c r="C4" s="33"/>
      <c r="D4" s="33"/>
      <c r="E4" s="33"/>
    </row>
    <row r="5" spans="1:5" x14ac:dyDescent="0.2">
      <c r="A5" s="34"/>
      <c r="B5" s="34"/>
      <c r="C5" s="34"/>
      <c r="D5" s="34"/>
      <c r="E5" s="34"/>
    </row>
    <row r="6" spans="1:5" x14ac:dyDescent="0.2">
      <c r="A6" s="36" t="s">
        <v>508</v>
      </c>
      <c r="B6" s="36"/>
      <c r="C6" s="36"/>
      <c r="D6" s="36"/>
      <c r="E6" s="36"/>
    </row>
    <row r="7" spans="1:5" x14ac:dyDescent="0.2">
      <c r="A7" s="41" t="s">
        <v>96</v>
      </c>
      <c r="B7" s="41" t="s">
        <v>93</v>
      </c>
      <c r="C7" s="41" t="s">
        <v>94</v>
      </c>
      <c r="D7" s="41" t="s">
        <v>235</v>
      </c>
      <c r="E7" s="41"/>
    </row>
    <row r="8" spans="1:5" x14ac:dyDescent="0.2">
      <c r="A8" s="59">
        <v>4100</v>
      </c>
      <c r="B8" s="60" t="s">
        <v>236</v>
      </c>
      <c r="C8" s="61">
        <v>227000582.51999998</v>
      </c>
      <c r="D8" s="60"/>
      <c r="E8" s="60"/>
    </row>
    <row r="9" spans="1:5" x14ac:dyDescent="0.2">
      <c r="A9" s="59">
        <v>4110</v>
      </c>
      <c r="B9" s="60" t="s">
        <v>237</v>
      </c>
      <c r="C9" s="61">
        <v>83938951.5</v>
      </c>
      <c r="D9" s="60"/>
      <c r="E9" s="60"/>
    </row>
    <row r="10" spans="1:5" x14ac:dyDescent="0.2">
      <c r="A10" s="62">
        <v>4111</v>
      </c>
      <c r="B10" s="63" t="s">
        <v>238</v>
      </c>
      <c r="C10" s="64">
        <v>2437389.06</v>
      </c>
      <c r="D10" s="63"/>
      <c r="E10" s="63"/>
    </row>
    <row r="11" spans="1:5" x14ac:dyDescent="0.2">
      <c r="A11" s="62">
        <v>4112</v>
      </c>
      <c r="B11" s="63" t="s">
        <v>239</v>
      </c>
      <c r="C11" s="64">
        <v>76309771.030000001</v>
      </c>
      <c r="D11" s="63"/>
      <c r="E11" s="63"/>
    </row>
    <row r="12" spans="1:5" x14ac:dyDescent="0.2">
      <c r="A12" s="62">
        <v>4113</v>
      </c>
      <c r="B12" s="63" t="s">
        <v>240</v>
      </c>
      <c r="C12" s="64">
        <v>4682.72</v>
      </c>
      <c r="D12" s="63"/>
      <c r="E12" s="63"/>
    </row>
    <row r="13" spans="1:5" x14ac:dyDescent="0.2">
      <c r="A13" s="62">
        <v>4114</v>
      </c>
      <c r="B13" s="63" t="s">
        <v>241</v>
      </c>
      <c r="C13" s="64">
        <v>0</v>
      </c>
      <c r="D13" s="63"/>
      <c r="E13" s="63"/>
    </row>
    <row r="14" spans="1:5" x14ac:dyDescent="0.2">
      <c r="A14" s="62">
        <v>4115</v>
      </c>
      <c r="B14" s="63" t="s">
        <v>242</v>
      </c>
      <c r="C14" s="64">
        <v>0</v>
      </c>
      <c r="D14" s="63"/>
      <c r="E14" s="63"/>
    </row>
    <row r="15" spans="1:5" x14ac:dyDescent="0.2">
      <c r="A15" s="62">
        <v>4116</v>
      </c>
      <c r="B15" s="63" t="s">
        <v>243</v>
      </c>
      <c r="C15" s="64">
        <v>0</v>
      </c>
      <c r="D15" s="63"/>
      <c r="E15" s="63"/>
    </row>
    <row r="16" spans="1:5" x14ac:dyDescent="0.2">
      <c r="A16" s="62">
        <v>4117</v>
      </c>
      <c r="B16" s="63" t="s">
        <v>244</v>
      </c>
      <c r="C16" s="64">
        <v>5187108.6900000004</v>
      </c>
      <c r="D16" s="63"/>
      <c r="E16" s="63"/>
    </row>
    <row r="17" spans="1:5" ht="22.5" x14ac:dyDescent="0.2">
      <c r="A17" s="62">
        <v>4118</v>
      </c>
      <c r="B17" s="65" t="s">
        <v>433</v>
      </c>
      <c r="C17" s="64">
        <v>0</v>
      </c>
      <c r="D17" s="63"/>
      <c r="E17" s="63"/>
    </row>
    <row r="18" spans="1:5" x14ac:dyDescent="0.2">
      <c r="A18" s="62">
        <v>4119</v>
      </c>
      <c r="B18" s="63" t="s">
        <v>245</v>
      </c>
      <c r="C18" s="64">
        <v>0</v>
      </c>
      <c r="D18" s="63"/>
      <c r="E18" s="63"/>
    </row>
    <row r="19" spans="1:5" x14ac:dyDescent="0.2">
      <c r="A19" s="59">
        <v>4120</v>
      </c>
      <c r="B19" s="60" t="s">
        <v>246</v>
      </c>
      <c r="C19" s="61">
        <v>0</v>
      </c>
      <c r="D19" s="60"/>
      <c r="E19" s="63"/>
    </row>
    <row r="20" spans="1:5" x14ac:dyDescent="0.2">
      <c r="A20" s="62">
        <v>4121</v>
      </c>
      <c r="B20" s="63" t="s">
        <v>247</v>
      </c>
      <c r="C20" s="64">
        <v>0</v>
      </c>
      <c r="D20" s="63"/>
      <c r="E20" s="63"/>
    </row>
    <row r="21" spans="1:5" x14ac:dyDescent="0.2">
      <c r="A21" s="62">
        <v>4122</v>
      </c>
      <c r="B21" s="63" t="s">
        <v>434</v>
      </c>
      <c r="C21" s="64">
        <v>0</v>
      </c>
      <c r="D21" s="63"/>
      <c r="E21" s="63"/>
    </row>
    <row r="22" spans="1:5" x14ac:dyDescent="0.2">
      <c r="A22" s="62">
        <v>4123</v>
      </c>
      <c r="B22" s="63" t="s">
        <v>248</v>
      </c>
      <c r="C22" s="64">
        <v>0</v>
      </c>
      <c r="D22" s="63"/>
      <c r="E22" s="63"/>
    </row>
    <row r="23" spans="1:5" x14ac:dyDescent="0.2">
      <c r="A23" s="62">
        <v>4124</v>
      </c>
      <c r="B23" s="63" t="s">
        <v>249</v>
      </c>
      <c r="C23" s="64">
        <v>0</v>
      </c>
      <c r="D23" s="63"/>
      <c r="E23" s="63"/>
    </row>
    <row r="24" spans="1:5" x14ac:dyDescent="0.2">
      <c r="A24" s="62">
        <v>4129</v>
      </c>
      <c r="B24" s="63" t="s">
        <v>250</v>
      </c>
      <c r="C24" s="64">
        <v>0</v>
      </c>
      <c r="D24" s="63"/>
      <c r="E24" s="63"/>
    </row>
    <row r="25" spans="1:5" x14ac:dyDescent="0.2">
      <c r="A25" s="59">
        <v>4130</v>
      </c>
      <c r="B25" s="60" t="s">
        <v>251</v>
      </c>
      <c r="C25" s="61">
        <v>0</v>
      </c>
      <c r="D25" s="60"/>
      <c r="E25" s="60"/>
    </row>
    <row r="26" spans="1:5" x14ac:dyDescent="0.2">
      <c r="A26" s="62">
        <v>4131</v>
      </c>
      <c r="B26" s="63" t="s">
        <v>252</v>
      </c>
      <c r="C26" s="64">
        <v>0</v>
      </c>
      <c r="D26" s="63"/>
      <c r="E26" s="63"/>
    </row>
    <row r="27" spans="1:5" ht="22.5" x14ac:dyDescent="0.2">
      <c r="A27" s="62">
        <v>4132</v>
      </c>
      <c r="B27" s="65" t="s">
        <v>435</v>
      </c>
      <c r="C27" s="64">
        <v>0</v>
      </c>
      <c r="D27" s="63"/>
      <c r="E27" s="63"/>
    </row>
    <row r="28" spans="1:5" x14ac:dyDescent="0.2">
      <c r="A28" s="59">
        <v>4140</v>
      </c>
      <c r="B28" s="60" t="s">
        <v>253</v>
      </c>
      <c r="C28" s="61">
        <v>112924283.64</v>
      </c>
      <c r="D28" s="60"/>
      <c r="E28" s="60"/>
    </row>
    <row r="29" spans="1:5" x14ac:dyDescent="0.2">
      <c r="A29" s="62">
        <v>4141</v>
      </c>
      <c r="B29" s="63" t="s">
        <v>254</v>
      </c>
      <c r="C29" s="64">
        <v>64556144.509999998</v>
      </c>
      <c r="D29" s="63"/>
      <c r="E29" s="63"/>
    </row>
    <row r="30" spans="1:5" x14ac:dyDescent="0.2">
      <c r="A30" s="62">
        <v>4143</v>
      </c>
      <c r="B30" s="63" t="s">
        <v>255</v>
      </c>
      <c r="C30" s="64">
        <v>45952216.600000001</v>
      </c>
      <c r="D30" s="63"/>
      <c r="E30" s="63"/>
    </row>
    <row r="31" spans="1:5" x14ac:dyDescent="0.2">
      <c r="A31" s="62">
        <v>4144</v>
      </c>
      <c r="B31" s="63" t="s">
        <v>256</v>
      </c>
      <c r="C31" s="64">
        <v>1335659.4099999999</v>
      </c>
      <c r="D31" s="63"/>
      <c r="E31" s="63"/>
    </row>
    <row r="32" spans="1:5" ht="22.5" x14ac:dyDescent="0.2">
      <c r="A32" s="62">
        <v>4145</v>
      </c>
      <c r="B32" s="65" t="s">
        <v>436</v>
      </c>
      <c r="C32" s="64">
        <v>0</v>
      </c>
      <c r="D32" s="63"/>
      <c r="E32" s="63"/>
    </row>
    <row r="33" spans="1:5" x14ac:dyDescent="0.2">
      <c r="A33" s="62">
        <v>4149</v>
      </c>
      <c r="B33" s="63" t="s">
        <v>257</v>
      </c>
      <c r="C33" s="64">
        <v>1080263.1200000001</v>
      </c>
      <c r="D33" s="63"/>
      <c r="E33" s="63"/>
    </row>
    <row r="34" spans="1:5" x14ac:dyDescent="0.2">
      <c r="A34" s="59">
        <v>4150</v>
      </c>
      <c r="B34" s="60" t="s">
        <v>437</v>
      </c>
      <c r="C34" s="61">
        <v>14497196.85</v>
      </c>
      <c r="D34" s="60"/>
      <c r="E34" s="60"/>
    </row>
    <row r="35" spans="1:5" x14ac:dyDescent="0.2">
      <c r="A35" s="62">
        <v>4151</v>
      </c>
      <c r="B35" s="63" t="s">
        <v>437</v>
      </c>
      <c r="C35" s="64">
        <v>14497196.85</v>
      </c>
      <c r="D35" s="63"/>
      <c r="E35" s="63"/>
    </row>
    <row r="36" spans="1:5" ht="22.5" x14ac:dyDescent="0.2">
      <c r="A36" s="62">
        <v>4154</v>
      </c>
      <c r="B36" s="65" t="s">
        <v>438</v>
      </c>
      <c r="C36" s="64">
        <v>0</v>
      </c>
      <c r="D36" s="63"/>
      <c r="E36" s="63"/>
    </row>
    <row r="37" spans="1:5" x14ac:dyDescent="0.2">
      <c r="A37" s="59">
        <v>4160</v>
      </c>
      <c r="B37" s="60" t="s">
        <v>439</v>
      </c>
      <c r="C37" s="61">
        <v>15640150.529999999</v>
      </c>
      <c r="D37" s="60"/>
      <c r="E37" s="60"/>
    </row>
    <row r="38" spans="1:5" x14ac:dyDescent="0.2">
      <c r="A38" s="62">
        <v>4161</v>
      </c>
      <c r="B38" s="63" t="s">
        <v>258</v>
      </c>
      <c r="C38" s="64">
        <v>0</v>
      </c>
      <c r="D38" s="63"/>
      <c r="E38" s="63"/>
    </row>
    <row r="39" spans="1:5" x14ac:dyDescent="0.2">
      <c r="A39" s="62">
        <v>4162</v>
      </c>
      <c r="B39" s="63" t="s">
        <v>259</v>
      </c>
      <c r="C39" s="64">
        <v>0</v>
      </c>
      <c r="D39" s="63"/>
      <c r="E39" s="63"/>
    </row>
    <row r="40" spans="1:5" x14ac:dyDescent="0.2">
      <c r="A40" s="62">
        <v>4163</v>
      </c>
      <c r="B40" s="63" t="s">
        <v>260</v>
      </c>
      <c r="C40" s="64">
        <v>0</v>
      </c>
      <c r="D40" s="63"/>
      <c r="E40" s="63"/>
    </row>
    <row r="41" spans="1:5" x14ac:dyDescent="0.2">
      <c r="A41" s="62">
        <v>4164</v>
      </c>
      <c r="B41" s="63" t="s">
        <v>261</v>
      </c>
      <c r="C41" s="64">
        <v>0</v>
      </c>
      <c r="D41" s="63"/>
      <c r="E41" s="63"/>
    </row>
    <row r="42" spans="1:5" x14ac:dyDescent="0.2">
      <c r="A42" s="62">
        <v>4165</v>
      </c>
      <c r="B42" s="63" t="s">
        <v>262</v>
      </c>
      <c r="C42" s="64">
        <v>0</v>
      </c>
      <c r="D42" s="63"/>
      <c r="E42" s="63"/>
    </row>
    <row r="43" spans="1:5" ht="22.5" x14ac:dyDescent="0.2">
      <c r="A43" s="62">
        <v>4166</v>
      </c>
      <c r="B43" s="65" t="s">
        <v>440</v>
      </c>
      <c r="C43" s="64">
        <v>0</v>
      </c>
      <c r="D43" s="63"/>
      <c r="E43" s="63"/>
    </row>
    <row r="44" spans="1:5" x14ac:dyDescent="0.2">
      <c r="A44" s="62">
        <v>4168</v>
      </c>
      <c r="B44" s="63" t="s">
        <v>263</v>
      </c>
      <c r="C44" s="64">
        <v>15633943.18</v>
      </c>
      <c r="D44" s="63"/>
      <c r="E44" s="63"/>
    </row>
    <row r="45" spans="1:5" x14ac:dyDescent="0.2">
      <c r="A45" s="62">
        <v>4169</v>
      </c>
      <c r="B45" s="63" t="s">
        <v>264</v>
      </c>
      <c r="C45" s="64">
        <v>6207.35</v>
      </c>
      <c r="D45" s="63"/>
      <c r="E45" s="63"/>
    </row>
    <row r="46" spans="1:5" x14ac:dyDescent="0.2">
      <c r="A46" s="59">
        <v>4170</v>
      </c>
      <c r="B46" s="60" t="s">
        <v>571</v>
      </c>
      <c r="C46" s="61">
        <v>0</v>
      </c>
      <c r="D46" s="60"/>
      <c r="E46" s="60"/>
    </row>
    <row r="47" spans="1:5" x14ac:dyDescent="0.2">
      <c r="A47" s="62">
        <v>4171</v>
      </c>
      <c r="B47" s="63" t="s">
        <v>441</v>
      </c>
      <c r="C47" s="64">
        <v>0</v>
      </c>
      <c r="D47" s="63"/>
      <c r="E47" s="63"/>
    </row>
    <row r="48" spans="1:5" x14ac:dyDescent="0.2">
      <c r="A48" s="62">
        <v>4172</v>
      </c>
      <c r="B48" s="63" t="s">
        <v>442</v>
      </c>
      <c r="C48" s="64">
        <v>0</v>
      </c>
      <c r="D48" s="63"/>
      <c r="E48" s="63"/>
    </row>
    <row r="49" spans="1:5" ht="22.5" x14ac:dyDescent="0.2">
      <c r="A49" s="62">
        <v>4173</v>
      </c>
      <c r="B49" s="65" t="s">
        <v>443</v>
      </c>
      <c r="C49" s="64">
        <v>0</v>
      </c>
      <c r="D49" s="63"/>
      <c r="E49" s="63"/>
    </row>
    <row r="50" spans="1:5" ht="22.5" x14ac:dyDescent="0.2">
      <c r="A50" s="62">
        <v>4174</v>
      </c>
      <c r="B50" s="65" t="s">
        <v>444</v>
      </c>
      <c r="C50" s="64">
        <v>0</v>
      </c>
      <c r="D50" s="63"/>
      <c r="E50" s="63"/>
    </row>
    <row r="51" spans="1:5" ht="22.5" x14ac:dyDescent="0.2">
      <c r="A51" s="62">
        <v>4175</v>
      </c>
      <c r="B51" s="65" t="s">
        <v>445</v>
      </c>
      <c r="C51" s="64">
        <v>0</v>
      </c>
      <c r="D51" s="63"/>
      <c r="E51" s="63"/>
    </row>
    <row r="52" spans="1:5" ht="22.5" x14ac:dyDescent="0.2">
      <c r="A52" s="62">
        <v>4176</v>
      </c>
      <c r="B52" s="65" t="s">
        <v>446</v>
      </c>
      <c r="C52" s="64">
        <v>0</v>
      </c>
      <c r="D52" s="63"/>
      <c r="E52" s="63"/>
    </row>
    <row r="53" spans="1:5" ht="22.5" x14ac:dyDescent="0.2">
      <c r="A53" s="62">
        <v>4177</v>
      </c>
      <c r="B53" s="65" t="s">
        <v>447</v>
      </c>
      <c r="C53" s="64">
        <v>0</v>
      </c>
      <c r="D53" s="63"/>
      <c r="E53" s="63"/>
    </row>
    <row r="54" spans="1:5" ht="22.5" x14ac:dyDescent="0.2">
      <c r="A54" s="62">
        <v>4178</v>
      </c>
      <c r="B54" s="65" t="s">
        <v>448</v>
      </c>
      <c r="C54" s="64">
        <v>0</v>
      </c>
      <c r="D54" s="63"/>
      <c r="E54" s="63"/>
    </row>
    <row r="55" spans="1:5" x14ac:dyDescent="0.2">
      <c r="A55" s="37"/>
      <c r="B55" s="40"/>
      <c r="C55" s="39"/>
      <c r="D55" s="38"/>
      <c r="E55" s="38"/>
    </row>
    <row r="56" spans="1:5" x14ac:dyDescent="0.2">
      <c r="A56" s="36" t="s">
        <v>509</v>
      </c>
      <c r="B56" s="36"/>
      <c r="C56" s="36"/>
      <c r="D56" s="36"/>
      <c r="E56" s="36"/>
    </row>
    <row r="57" spans="1:5" x14ac:dyDescent="0.2">
      <c r="A57" s="41" t="s">
        <v>96</v>
      </c>
      <c r="B57" s="41" t="s">
        <v>93</v>
      </c>
      <c r="C57" s="41" t="s">
        <v>94</v>
      </c>
      <c r="D57" s="41" t="s">
        <v>235</v>
      </c>
      <c r="E57" s="41"/>
    </row>
    <row r="58" spans="1:5" ht="33.75" x14ac:dyDescent="0.2">
      <c r="A58" s="59">
        <v>4200</v>
      </c>
      <c r="B58" s="66" t="s">
        <v>449</v>
      </c>
      <c r="C58" s="61">
        <v>516797445.90000004</v>
      </c>
      <c r="D58" s="60"/>
      <c r="E58" s="60"/>
    </row>
    <row r="59" spans="1:5" ht="22.5" x14ac:dyDescent="0.2">
      <c r="A59" s="59">
        <v>4210</v>
      </c>
      <c r="B59" s="66" t="s">
        <v>450</v>
      </c>
      <c r="C59" s="61">
        <v>516797445.90000004</v>
      </c>
      <c r="D59" s="60"/>
      <c r="E59" s="60"/>
    </row>
    <row r="60" spans="1:5" x14ac:dyDescent="0.2">
      <c r="A60" s="62">
        <v>4211</v>
      </c>
      <c r="B60" s="65" t="s">
        <v>265</v>
      </c>
      <c r="C60" s="64">
        <v>286699197.61000001</v>
      </c>
      <c r="D60" s="63"/>
      <c r="E60" s="63"/>
    </row>
    <row r="61" spans="1:5" x14ac:dyDescent="0.2">
      <c r="A61" s="62">
        <v>4212</v>
      </c>
      <c r="B61" s="65" t="s">
        <v>266</v>
      </c>
      <c r="C61" s="64">
        <v>168177305.19</v>
      </c>
      <c r="D61" s="63"/>
      <c r="E61" s="63"/>
    </row>
    <row r="62" spans="1:5" x14ac:dyDescent="0.2">
      <c r="A62" s="62">
        <v>4213</v>
      </c>
      <c r="B62" s="65" t="s">
        <v>267</v>
      </c>
      <c r="C62" s="64">
        <v>59690300.100000001</v>
      </c>
      <c r="D62" s="63"/>
      <c r="E62" s="63"/>
    </row>
    <row r="63" spans="1:5" x14ac:dyDescent="0.2">
      <c r="A63" s="62">
        <v>4214</v>
      </c>
      <c r="B63" s="65" t="s">
        <v>451</v>
      </c>
      <c r="C63" s="64">
        <v>2230643</v>
      </c>
      <c r="D63" s="63"/>
      <c r="E63" s="63"/>
    </row>
    <row r="64" spans="1:5" x14ac:dyDescent="0.2">
      <c r="A64" s="62">
        <v>4215</v>
      </c>
      <c r="B64" s="65" t="s">
        <v>452</v>
      </c>
      <c r="C64" s="64">
        <v>0</v>
      </c>
      <c r="D64" s="63"/>
      <c r="E64" s="63"/>
    </row>
    <row r="65" spans="1:5" x14ac:dyDescent="0.2">
      <c r="A65" s="59">
        <v>4220</v>
      </c>
      <c r="B65" s="66" t="s">
        <v>268</v>
      </c>
      <c r="C65" s="61">
        <v>0</v>
      </c>
      <c r="D65" s="60"/>
      <c r="E65" s="60"/>
    </row>
    <row r="66" spans="1:5" x14ac:dyDescent="0.2">
      <c r="A66" s="62">
        <v>4221</v>
      </c>
      <c r="B66" s="65" t="s">
        <v>269</v>
      </c>
      <c r="C66" s="64">
        <v>0</v>
      </c>
      <c r="D66" s="63"/>
      <c r="E66" s="63"/>
    </row>
    <row r="67" spans="1:5" x14ac:dyDescent="0.2">
      <c r="A67" s="62">
        <v>4223</v>
      </c>
      <c r="B67" s="65" t="s">
        <v>270</v>
      </c>
      <c r="C67" s="64">
        <v>0</v>
      </c>
      <c r="D67" s="63"/>
      <c r="E67" s="63"/>
    </row>
    <row r="68" spans="1:5" x14ac:dyDescent="0.2">
      <c r="A68" s="62">
        <v>4225</v>
      </c>
      <c r="B68" s="65" t="s">
        <v>272</v>
      </c>
      <c r="C68" s="64">
        <v>0</v>
      </c>
      <c r="D68" s="63"/>
      <c r="E68" s="63"/>
    </row>
    <row r="69" spans="1:5" x14ac:dyDescent="0.2">
      <c r="A69" s="62">
        <v>4227</v>
      </c>
      <c r="B69" s="65" t="s">
        <v>453</v>
      </c>
      <c r="C69" s="64">
        <v>0</v>
      </c>
      <c r="D69" s="63"/>
      <c r="E69" s="63"/>
    </row>
    <row r="70" spans="1:5" x14ac:dyDescent="0.2">
      <c r="A70" s="38"/>
      <c r="B70" s="38"/>
      <c r="C70" s="38"/>
      <c r="D70" s="38"/>
      <c r="E70" s="38"/>
    </row>
    <row r="71" spans="1:5" x14ac:dyDescent="0.2">
      <c r="A71" s="36" t="s">
        <v>572</v>
      </c>
      <c r="B71" s="36"/>
      <c r="C71" s="36"/>
      <c r="D71" s="36"/>
      <c r="E71" s="36"/>
    </row>
    <row r="72" spans="1:5" x14ac:dyDescent="0.2">
      <c r="A72" s="41" t="s">
        <v>96</v>
      </c>
      <c r="B72" s="41" t="s">
        <v>93</v>
      </c>
      <c r="C72" s="41" t="s">
        <v>94</v>
      </c>
      <c r="D72" s="41" t="s">
        <v>97</v>
      </c>
      <c r="E72" s="41" t="s">
        <v>137</v>
      </c>
    </row>
    <row r="73" spans="1:5" x14ac:dyDescent="0.2">
      <c r="A73" s="67">
        <v>4300</v>
      </c>
      <c r="B73" s="63" t="s">
        <v>273</v>
      </c>
      <c r="C73" s="64">
        <v>0</v>
      </c>
      <c r="D73" s="63"/>
      <c r="E73" s="63"/>
    </row>
    <row r="74" spans="1:5" x14ac:dyDescent="0.2">
      <c r="A74" s="67">
        <v>4310</v>
      </c>
      <c r="B74" s="63" t="s">
        <v>274</v>
      </c>
      <c r="C74" s="64">
        <v>0</v>
      </c>
      <c r="D74" s="63"/>
      <c r="E74" s="63"/>
    </row>
    <row r="75" spans="1:5" x14ac:dyDescent="0.2">
      <c r="A75" s="67">
        <v>4311</v>
      </c>
      <c r="B75" s="63" t="s">
        <v>454</v>
      </c>
      <c r="C75" s="64">
        <v>0</v>
      </c>
      <c r="D75" s="63"/>
      <c r="E75" s="63"/>
    </row>
    <row r="76" spans="1:5" x14ac:dyDescent="0.2">
      <c r="A76" s="67">
        <v>4319</v>
      </c>
      <c r="B76" s="63" t="s">
        <v>275</v>
      </c>
      <c r="C76" s="64">
        <v>0</v>
      </c>
      <c r="D76" s="63"/>
      <c r="E76" s="63"/>
    </row>
    <row r="77" spans="1:5" x14ac:dyDescent="0.2">
      <c r="A77" s="67">
        <v>4320</v>
      </c>
      <c r="B77" s="63" t="s">
        <v>276</v>
      </c>
      <c r="C77" s="64">
        <v>0</v>
      </c>
      <c r="D77" s="63"/>
      <c r="E77" s="63"/>
    </row>
    <row r="78" spans="1:5" x14ac:dyDescent="0.2">
      <c r="A78" s="67">
        <v>4321</v>
      </c>
      <c r="B78" s="63" t="s">
        <v>277</v>
      </c>
      <c r="C78" s="64">
        <v>0</v>
      </c>
      <c r="D78" s="63"/>
      <c r="E78" s="63"/>
    </row>
    <row r="79" spans="1:5" x14ac:dyDescent="0.2">
      <c r="A79" s="67">
        <v>4322</v>
      </c>
      <c r="B79" s="63" t="s">
        <v>278</v>
      </c>
      <c r="C79" s="64">
        <v>0</v>
      </c>
      <c r="D79" s="63"/>
      <c r="E79" s="63"/>
    </row>
    <row r="80" spans="1:5" x14ac:dyDescent="0.2">
      <c r="A80" s="67">
        <v>4323</v>
      </c>
      <c r="B80" s="63" t="s">
        <v>279</v>
      </c>
      <c r="C80" s="64">
        <v>0</v>
      </c>
      <c r="D80" s="63"/>
      <c r="E80" s="63"/>
    </row>
    <row r="81" spans="1:5" x14ac:dyDescent="0.2">
      <c r="A81" s="67">
        <v>4324</v>
      </c>
      <c r="B81" s="63" t="s">
        <v>280</v>
      </c>
      <c r="C81" s="64">
        <v>0</v>
      </c>
      <c r="D81" s="63"/>
      <c r="E81" s="63"/>
    </row>
    <row r="82" spans="1:5" x14ac:dyDescent="0.2">
      <c r="A82" s="67">
        <v>4325</v>
      </c>
      <c r="B82" s="63" t="s">
        <v>281</v>
      </c>
      <c r="C82" s="64">
        <v>0</v>
      </c>
      <c r="D82" s="63"/>
      <c r="E82" s="63"/>
    </row>
    <row r="83" spans="1:5" x14ac:dyDescent="0.2">
      <c r="A83" s="67">
        <v>4330</v>
      </c>
      <c r="B83" s="63" t="s">
        <v>282</v>
      </c>
      <c r="C83" s="64">
        <v>0</v>
      </c>
      <c r="D83" s="63"/>
      <c r="E83" s="63"/>
    </row>
    <row r="84" spans="1:5" x14ac:dyDescent="0.2">
      <c r="A84" s="67">
        <v>4331</v>
      </c>
      <c r="B84" s="63" t="s">
        <v>282</v>
      </c>
      <c r="C84" s="64">
        <v>0</v>
      </c>
      <c r="D84" s="63"/>
      <c r="E84" s="63"/>
    </row>
    <row r="85" spans="1:5" x14ac:dyDescent="0.2">
      <c r="A85" s="67">
        <v>4340</v>
      </c>
      <c r="B85" s="63" t="s">
        <v>283</v>
      </c>
      <c r="C85" s="64">
        <v>0</v>
      </c>
      <c r="D85" s="63"/>
      <c r="E85" s="63"/>
    </row>
    <row r="86" spans="1:5" x14ac:dyDescent="0.2">
      <c r="A86" s="67">
        <v>4341</v>
      </c>
      <c r="B86" s="63" t="s">
        <v>283</v>
      </c>
      <c r="C86" s="64">
        <v>0</v>
      </c>
      <c r="D86" s="63"/>
      <c r="E86" s="63"/>
    </row>
    <row r="87" spans="1:5" x14ac:dyDescent="0.2">
      <c r="A87" s="67">
        <v>4390</v>
      </c>
      <c r="B87" s="63" t="s">
        <v>284</v>
      </c>
      <c r="C87" s="64">
        <v>0</v>
      </c>
      <c r="D87" s="63"/>
      <c r="E87" s="63"/>
    </row>
    <row r="88" spans="1:5" x14ac:dyDescent="0.2">
      <c r="A88" s="67">
        <v>4392</v>
      </c>
      <c r="B88" s="63" t="s">
        <v>285</v>
      </c>
      <c r="C88" s="64">
        <v>0</v>
      </c>
      <c r="D88" s="63"/>
      <c r="E88" s="63"/>
    </row>
    <row r="89" spans="1:5" x14ac:dyDescent="0.2">
      <c r="A89" s="67">
        <v>4393</v>
      </c>
      <c r="B89" s="63" t="s">
        <v>455</v>
      </c>
      <c r="C89" s="64">
        <v>0</v>
      </c>
      <c r="D89" s="63"/>
      <c r="E89" s="63"/>
    </row>
    <row r="90" spans="1:5" x14ac:dyDescent="0.2">
      <c r="A90" s="67">
        <v>4394</v>
      </c>
      <c r="B90" s="63" t="s">
        <v>286</v>
      </c>
      <c r="C90" s="64">
        <v>0</v>
      </c>
      <c r="D90" s="63"/>
      <c r="E90" s="63"/>
    </row>
    <row r="91" spans="1:5" x14ac:dyDescent="0.2">
      <c r="A91" s="67">
        <v>4395</v>
      </c>
      <c r="B91" s="63" t="s">
        <v>287</v>
      </c>
      <c r="C91" s="64">
        <v>0</v>
      </c>
      <c r="D91" s="63"/>
      <c r="E91" s="63"/>
    </row>
    <row r="92" spans="1:5" x14ac:dyDescent="0.2">
      <c r="A92" s="67">
        <v>4396</v>
      </c>
      <c r="B92" s="63" t="s">
        <v>288</v>
      </c>
      <c r="C92" s="64">
        <v>0</v>
      </c>
      <c r="D92" s="63"/>
      <c r="E92" s="63"/>
    </row>
    <row r="93" spans="1:5" x14ac:dyDescent="0.2">
      <c r="A93" s="67">
        <v>4397</v>
      </c>
      <c r="B93" s="63" t="s">
        <v>456</v>
      </c>
      <c r="C93" s="64">
        <v>0</v>
      </c>
      <c r="D93" s="63"/>
      <c r="E93" s="63"/>
    </row>
    <row r="94" spans="1:5" x14ac:dyDescent="0.2">
      <c r="A94" s="67">
        <v>4399</v>
      </c>
      <c r="B94" s="63" t="s">
        <v>284</v>
      </c>
      <c r="C94" s="64">
        <v>0</v>
      </c>
      <c r="D94" s="63"/>
      <c r="E94" s="63"/>
    </row>
    <row r="95" spans="1:5" x14ac:dyDescent="0.2">
      <c r="A95" s="38"/>
      <c r="B95" s="38"/>
      <c r="C95" s="38"/>
      <c r="D95" s="38"/>
      <c r="E95" s="38"/>
    </row>
    <row r="96" spans="1:5" x14ac:dyDescent="0.2">
      <c r="A96" s="36" t="s">
        <v>511</v>
      </c>
      <c r="B96" s="36"/>
      <c r="C96" s="36"/>
      <c r="D96" s="36"/>
      <c r="E96" s="36"/>
    </row>
    <row r="97" spans="1:5" x14ac:dyDescent="0.2">
      <c r="A97" s="41" t="s">
        <v>96</v>
      </c>
      <c r="B97" s="41" t="s">
        <v>93</v>
      </c>
      <c r="C97" s="50" t="s">
        <v>94</v>
      </c>
      <c r="D97" s="50" t="s">
        <v>289</v>
      </c>
      <c r="E97" s="41" t="s">
        <v>137</v>
      </c>
    </row>
    <row r="98" spans="1:5" x14ac:dyDescent="0.2">
      <c r="A98" s="68">
        <v>5000</v>
      </c>
      <c r="B98" s="60" t="s">
        <v>290</v>
      </c>
      <c r="C98" s="61">
        <f>C99+C127+C160+C170+C185+C218</f>
        <v>654101012.86999989</v>
      </c>
      <c r="D98" s="69">
        <f>C98/$C$98</f>
        <v>1</v>
      </c>
      <c r="E98" s="60"/>
    </row>
    <row r="99" spans="1:5" x14ac:dyDescent="0.2">
      <c r="A99" s="68">
        <v>5100</v>
      </c>
      <c r="B99" s="60" t="s">
        <v>291</v>
      </c>
      <c r="C99" s="61">
        <f>C100+C107+C117</f>
        <v>544400570.16999996</v>
      </c>
      <c r="D99" s="69">
        <f t="shared" ref="D99:D162" si="0">C99/$C$98</f>
        <v>0.83228822377347023</v>
      </c>
      <c r="E99" s="60"/>
    </row>
    <row r="100" spans="1:5" x14ac:dyDescent="0.2">
      <c r="A100" s="68">
        <v>5110</v>
      </c>
      <c r="B100" s="60" t="s">
        <v>292</v>
      </c>
      <c r="C100" s="61">
        <f>SUM(C101:C106)</f>
        <v>356418769.87</v>
      </c>
      <c r="D100" s="69">
        <f t="shared" si="0"/>
        <v>0.54489866680704391</v>
      </c>
      <c r="E100" s="60"/>
    </row>
    <row r="101" spans="1:5" x14ac:dyDescent="0.2">
      <c r="A101" s="67">
        <v>5111</v>
      </c>
      <c r="B101" s="63" t="s">
        <v>293</v>
      </c>
      <c r="C101" s="64">
        <v>98176942.569999993</v>
      </c>
      <c r="D101" s="70">
        <f t="shared" si="0"/>
        <v>0.15009446650942931</v>
      </c>
      <c r="E101" s="63"/>
    </row>
    <row r="102" spans="1:5" x14ac:dyDescent="0.2">
      <c r="A102" s="67">
        <v>5112</v>
      </c>
      <c r="B102" s="63" t="s">
        <v>294</v>
      </c>
      <c r="C102" s="64">
        <v>44019155.630000003</v>
      </c>
      <c r="D102" s="70">
        <f t="shared" si="0"/>
        <v>6.7297183101516833E-2</v>
      </c>
      <c r="E102" s="63"/>
    </row>
    <row r="103" spans="1:5" x14ac:dyDescent="0.2">
      <c r="A103" s="67">
        <v>5113</v>
      </c>
      <c r="B103" s="63" t="s">
        <v>295</v>
      </c>
      <c r="C103" s="64">
        <v>44429711.340000004</v>
      </c>
      <c r="D103" s="70">
        <f t="shared" si="0"/>
        <v>6.7924847180798109E-2</v>
      </c>
      <c r="E103" s="63"/>
    </row>
    <row r="104" spans="1:5" x14ac:dyDescent="0.2">
      <c r="A104" s="67">
        <v>5114</v>
      </c>
      <c r="B104" s="63" t="s">
        <v>296</v>
      </c>
      <c r="C104" s="64">
        <v>58738245.289999999</v>
      </c>
      <c r="D104" s="70">
        <f t="shared" si="0"/>
        <v>8.9799960761831152E-2</v>
      </c>
      <c r="E104" s="63"/>
    </row>
    <row r="105" spans="1:5" x14ac:dyDescent="0.2">
      <c r="A105" s="67">
        <v>5115</v>
      </c>
      <c r="B105" s="63" t="s">
        <v>297</v>
      </c>
      <c r="C105" s="64">
        <v>111054715.04000001</v>
      </c>
      <c r="D105" s="70">
        <f t="shared" si="0"/>
        <v>0.16978220925346849</v>
      </c>
      <c r="E105" s="63"/>
    </row>
    <row r="106" spans="1:5" x14ac:dyDescent="0.2">
      <c r="A106" s="67">
        <v>5116</v>
      </c>
      <c r="B106" s="63" t="s">
        <v>298</v>
      </c>
      <c r="C106" s="64">
        <v>0</v>
      </c>
      <c r="D106" s="70">
        <f t="shared" si="0"/>
        <v>0</v>
      </c>
      <c r="E106" s="63"/>
    </row>
    <row r="107" spans="1:5" x14ac:dyDescent="0.2">
      <c r="A107" s="68">
        <v>5120</v>
      </c>
      <c r="B107" s="60" t="s">
        <v>299</v>
      </c>
      <c r="C107" s="61">
        <f>SUM(C108:C116)</f>
        <v>68886073.150000006</v>
      </c>
      <c r="D107" s="69">
        <f t="shared" si="0"/>
        <v>0.10531412089968871</v>
      </c>
      <c r="E107" s="60"/>
    </row>
    <row r="108" spans="1:5" x14ac:dyDescent="0.2">
      <c r="A108" s="67">
        <v>5121</v>
      </c>
      <c r="B108" s="63" t="s">
        <v>300</v>
      </c>
      <c r="C108" s="64">
        <v>5984212.7000000002</v>
      </c>
      <c r="D108" s="70">
        <f t="shared" si="0"/>
        <v>9.1487592623394082E-3</v>
      </c>
      <c r="E108" s="63"/>
    </row>
    <row r="109" spans="1:5" x14ac:dyDescent="0.2">
      <c r="A109" s="67">
        <v>5122</v>
      </c>
      <c r="B109" s="63" t="s">
        <v>301</v>
      </c>
      <c r="C109" s="64">
        <v>3931553.9</v>
      </c>
      <c r="D109" s="70">
        <f t="shared" si="0"/>
        <v>6.0106219416317915E-3</v>
      </c>
      <c r="E109" s="63"/>
    </row>
    <row r="110" spans="1:5" x14ac:dyDescent="0.2">
      <c r="A110" s="67">
        <v>5123</v>
      </c>
      <c r="B110" s="63" t="s">
        <v>302</v>
      </c>
      <c r="C110" s="64">
        <v>0</v>
      </c>
      <c r="D110" s="70">
        <f t="shared" si="0"/>
        <v>0</v>
      </c>
      <c r="E110" s="63"/>
    </row>
    <row r="111" spans="1:5" x14ac:dyDescent="0.2">
      <c r="A111" s="67">
        <v>5124</v>
      </c>
      <c r="B111" s="63" t="s">
        <v>303</v>
      </c>
      <c r="C111" s="64">
        <v>17977351.41</v>
      </c>
      <c r="D111" s="70">
        <f t="shared" si="0"/>
        <v>2.7484059887204197E-2</v>
      </c>
      <c r="E111" s="63"/>
    </row>
    <row r="112" spans="1:5" x14ac:dyDescent="0.2">
      <c r="A112" s="67">
        <v>5125</v>
      </c>
      <c r="B112" s="63" t="s">
        <v>304</v>
      </c>
      <c r="C112" s="64">
        <v>611144.89</v>
      </c>
      <c r="D112" s="70">
        <f t="shared" si="0"/>
        <v>9.3432799823757917E-4</v>
      </c>
      <c r="E112" s="63"/>
    </row>
    <row r="113" spans="1:5" x14ac:dyDescent="0.2">
      <c r="A113" s="67">
        <v>5126</v>
      </c>
      <c r="B113" s="63" t="s">
        <v>305</v>
      </c>
      <c r="C113" s="64">
        <v>34319751.280000001</v>
      </c>
      <c r="D113" s="70">
        <f t="shared" si="0"/>
        <v>5.2468579936018112E-2</v>
      </c>
      <c r="E113" s="63"/>
    </row>
    <row r="114" spans="1:5" x14ac:dyDescent="0.2">
      <c r="A114" s="67">
        <v>5127</v>
      </c>
      <c r="B114" s="63" t="s">
        <v>306</v>
      </c>
      <c r="C114" s="64">
        <v>4987069.3</v>
      </c>
      <c r="D114" s="70">
        <f t="shared" si="0"/>
        <v>7.6243106215632189E-3</v>
      </c>
      <c r="E114" s="63"/>
    </row>
    <row r="115" spans="1:5" x14ac:dyDescent="0.2">
      <c r="A115" s="67">
        <v>5128</v>
      </c>
      <c r="B115" s="63" t="s">
        <v>307</v>
      </c>
      <c r="C115" s="64">
        <v>53415.03</v>
      </c>
      <c r="D115" s="70">
        <f t="shared" si="0"/>
        <v>8.1661744820774395E-5</v>
      </c>
      <c r="E115" s="63"/>
    </row>
    <row r="116" spans="1:5" x14ac:dyDescent="0.2">
      <c r="A116" s="67">
        <v>5129</v>
      </c>
      <c r="B116" s="63" t="s">
        <v>308</v>
      </c>
      <c r="C116" s="64">
        <v>1021574.64</v>
      </c>
      <c r="D116" s="70">
        <f t="shared" si="0"/>
        <v>1.5617995078736166E-3</v>
      </c>
      <c r="E116" s="63"/>
    </row>
    <row r="117" spans="1:5" x14ac:dyDescent="0.2">
      <c r="A117" s="68">
        <v>5130</v>
      </c>
      <c r="B117" s="60" t="s">
        <v>309</v>
      </c>
      <c r="C117" s="61">
        <f>SUM(C118:C126)</f>
        <v>119095727.15000001</v>
      </c>
      <c r="D117" s="69">
        <f t="shared" si="0"/>
        <v>0.18207543606673765</v>
      </c>
      <c r="E117" s="60"/>
    </row>
    <row r="118" spans="1:5" x14ac:dyDescent="0.2">
      <c r="A118" s="67">
        <v>5131</v>
      </c>
      <c r="B118" s="63" t="s">
        <v>310</v>
      </c>
      <c r="C118" s="64">
        <v>40338616.109999999</v>
      </c>
      <c r="D118" s="70">
        <f t="shared" si="0"/>
        <v>6.1670315924150919E-2</v>
      </c>
      <c r="E118" s="63"/>
    </row>
    <row r="119" spans="1:5" x14ac:dyDescent="0.2">
      <c r="A119" s="67">
        <v>5132</v>
      </c>
      <c r="B119" s="63" t="s">
        <v>311</v>
      </c>
      <c r="C119" s="64">
        <v>8140187.9299999997</v>
      </c>
      <c r="D119" s="70">
        <f t="shared" si="0"/>
        <v>1.2444848379431927E-2</v>
      </c>
      <c r="E119" s="63"/>
    </row>
    <row r="120" spans="1:5" x14ac:dyDescent="0.2">
      <c r="A120" s="67">
        <v>5133</v>
      </c>
      <c r="B120" s="63" t="s">
        <v>312</v>
      </c>
      <c r="C120" s="64">
        <v>19473302.359999999</v>
      </c>
      <c r="D120" s="70">
        <f t="shared" si="0"/>
        <v>2.9771093419588154E-2</v>
      </c>
      <c r="E120" s="63"/>
    </row>
    <row r="121" spans="1:5" x14ac:dyDescent="0.2">
      <c r="A121" s="67">
        <v>5134</v>
      </c>
      <c r="B121" s="63" t="s">
        <v>313</v>
      </c>
      <c r="C121" s="64">
        <v>5110106.0199999996</v>
      </c>
      <c r="D121" s="70">
        <f t="shared" si="0"/>
        <v>7.8124111099880135E-3</v>
      </c>
      <c r="E121" s="63"/>
    </row>
    <row r="122" spans="1:5" x14ac:dyDescent="0.2">
      <c r="A122" s="67">
        <v>5135</v>
      </c>
      <c r="B122" s="63" t="s">
        <v>314</v>
      </c>
      <c r="C122" s="64">
        <v>22788499.489999998</v>
      </c>
      <c r="D122" s="70">
        <f t="shared" si="0"/>
        <v>3.4839419358198009E-2</v>
      </c>
      <c r="E122" s="63"/>
    </row>
    <row r="123" spans="1:5" x14ac:dyDescent="0.2">
      <c r="A123" s="67">
        <v>5136</v>
      </c>
      <c r="B123" s="63" t="s">
        <v>315</v>
      </c>
      <c r="C123" s="64">
        <v>6817714.8799999999</v>
      </c>
      <c r="D123" s="70">
        <f t="shared" si="0"/>
        <v>1.0423030611259725E-2</v>
      </c>
      <c r="E123" s="63"/>
    </row>
    <row r="124" spans="1:5" x14ac:dyDescent="0.2">
      <c r="A124" s="67">
        <v>5137</v>
      </c>
      <c r="B124" s="63" t="s">
        <v>316</v>
      </c>
      <c r="C124" s="64">
        <v>727163.59</v>
      </c>
      <c r="D124" s="70">
        <f t="shared" si="0"/>
        <v>1.11169922640759E-3</v>
      </c>
      <c r="E124" s="63"/>
    </row>
    <row r="125" spans="1:5" x14ac:dyDescent="0.2">
      <c r="A125" s="67">
        <v>5138</v>
      </c>
      <c r="B125" s="63" t="s">
        <v>317</v>
      </c>
      <c r="C125" s="64">
        <v>11249886.210000001</v>
      </c>
      <c r="D125" s="70">
        <f t="shared" si="0"/>
        <v>1.7199004417741016E-2</v>
      </c>
      <c r="E125" s="63"/>
    </row>
    <row r="126" spans="1:5" x14ac:dyDescent="0.2">
      <c r="A126" s="67">
        <v>5139</v>
      </c>
      <c r="B126" s="63" t="s">
        <v>318</v>
      </c>
      <c r="C126" s="64">
        <v>4450250.5599999996</v>
      </c>
      <c r="D126" s="70">
        <f t="shared" si="0"/>
        <v>6.8036136199722871E-3</v>
      </c>
      <c r="E126" s="63"/>
    </row>
    <row r="127" spans="1:5" x14ac:dyDescent="0.2">
      <c r="A127" s="68">
        <v>5200</v>
      </c>
      <c r="B127" s="60" t="s">
        <v>319</v>
      </c>
      <c r="C127" s="61">
        <f>C128+C131+C134+C137+C142+C146+C149+C151+C157</f>
        <v>57643898.150000006</v>
      </c>
      <c r="D127" s="69">
        <f t="shared" si="0"/>
        <v>8.8126905502065797E-2</v>
      </c>
      <c r="E127" s="60"/>
    </row>
    <row r="128" spans="1:5" x14ac:dyDescent="0.2">
      <c r="A128" s="68">
        <v>5210</v>
      </c>
      <c r="B128" s="60" t="s">
        <v>320</v>
      </c>
      <c r="C128" s="61">
        <f>SUM(C129:C130)</f>
        <v>38309245.850000001</v>
      </c>
      <c r="D128" s="69">
        <f t="shared" si="0"/>
        <v>5.856778249266191E-2</v>
      </c>
      <c r="E128" s="60"/>
    </row>
    <row r="129" spans="1:5" x14ac:dyDescent="0.2">
      <c r="A129" s="67">
        <v>5211</v>
      </c>
      <c r="B129" s="63" t="s">
        <v>321</v>
      </c>
      <c r="C129" s="64">
        <v>0</v>
      </c>
      <c r="D129" s="70">
        <f t="shared" si="0"/>
        <v>0</v>
      </c>
      <c r="E129" s="63"/>
    </row>
    <row r="130" spans="1:5" x14ac:dyDescent="0.2">
      <c r="A130" s="67">
        <v>5212</v>
      </c>
      <c r="B130" s="63" t="s">
        <v>322</v>
      </c>
      <c r="C130" s="64">
        <v>38309245.850000001</v>
      </c>
      <c r="D130" s="70">
        <f t="shared" si="0"/>
        <v>5.856778249266191E-2</v>
      </c>
      <c r="E130" s="63"/>
    </row>
    <row r="131" spans="1:5" x14ac:dyDescent="0.2">
      <c r="A131" s="68">
        <v>5220</v>
      </c>
      <c r="B131" s="60" t="s">
        <v>323</v>
      </c>
      <c r="C131" s="61">
        <f>SUM(C132:C133)</f>
        <v>0</v>
      </c>
      <c r="D131" s="69">
        <f t="shared" si="0"/>
        <v>0</v>
      </c>
      <c r="E131" s="60"/>
    </row>
    <row r="132" spans="1:5" x14ac:dyDescent="0.2">
      <c r="A132" s="67">
        <v>5221</v>
      </c>
      <c r="B132" s="63" t="s">
        <v>324</v>
      </c>
      <c r="C132" s="64">
        <v>0</v>
      </c>
      <c r="D132" s="70">
        <f t="shared" si="0"/>
        <v>0</v>
      </c>
      <c r="E132" s="63"/>
    </row>
    <row r="133" spans="1:5" x14ac:dyDescent="0.2">
      <c r="A133" s="67">
        <v>5222</v>
      </c>
      <c r="B133" s="63" t="s">
        <v>325</v>
      </c>
      <c r="C133" s="64">
        <v>0</v>
      </c>
      <c r="D133" s="70">
        <f t="shared" si="0"/>
        <v>0</v>
      </c>
      <c r="E133" s="63"/>
    </row>
    <row r="134" spans="1:5" x14ac:dyDescent="0.2">
      <c r="A134" s="68">
        <v>5230</v>
      </c>
      <c r="B134" s="60" t="s">
        <v>270</v>
      </c>
      <c r="C134" s="61">
        <f>SUM(C135:C136)</f>
        <v>417600</v>
      </c>
      <c r="D134" s="69">
        <f t="shared" si="0"/>
        <v>6.3843350152860325E-4</v>
      </c>
      <c r="E134" s="60"/>
    </row>
    <row r="135" spans="1:5" x14ac:dyDescent="0.2">
      <c r="A135" s="67">
        <v>5231</v>
      </c>
      <c r="B135" s="63" t="s">
        <v>326</v>
      </c>
      <c r="C135" s="64">
        <v>417600</v>
      </c>
      <c r="D135" s="70">
        <f t="shared" si="0"/>
        <v>6.3843350152860325E-4</v>
      </c>
      <c r="E135" s="63"/>
    </row>
    <row r="136" spans="1:5" x14ac:dyDescent="0.2">
      <c r="A136" s="67">
        <v>5232</v>
      </c>
      <c r="B136" s="63" t="s">
        <v>327</v>
      </c>
      <c r="C136" s="64">
        <v>0</v>
      </c>
      <c r="D136" s="70">
        <f t="shared" si="0"/>
        <v>0</v>
      </c>
      <c r="E136" s="63"/>
    </row>
    <row r="137" spans="1:5" x14ac:dyDescent="0.2">
      <c r="A137" s="68">
        <v>5240</v>
      </c>
      <c r="B137" s="60" t="s">
        <v>271</v>
      </c>
      <c r="C137" s="61">
        <f>SUM(C138:C141)</f>
        <v>18917052.300000001</v>
      </c>
      <c r="D137" s="69">
        <f t="shared" si="0"/>
        <v>2.8920689507875283E-2</v>
      </c>
      <c r="E137" s="60"/>
    </row>
    <row r="138" spans="1:5" x14ac:dyDescent="0.2">
      <c r="A138" s="67">
        <v>5241</v>
      </c>
      <c r="B138" s="63" t="s">
        <v>328</v>
      </c>
      <c r="C138" s="64">
        <v>13164448.609999999</v>
      </c>
      <c r="D138" s="70">
        <f t="shared" si="0"/>
        <v>2.0126017772451276E-2</v>
      </c>
      <c r="E138" s="63"/>
    </row>
    <row r="139" spans="1:5" x14ac:dyDescent="0.2">
      <c r="A139" s="67">
        <v>5242</v>
      </c>
      <c r="B139" s="63" t="s">
        <v>329</v>
      </c>
      <c r="C139" s="64">
        <v>5236500</v>
      </c>
      <c r="D139" s="70">
        <f t="shared" si="0"/>
        <v>8.0056442307340301E-3</v>
      </c>
      <c r="E139" s="63"/>
    </row>
    <row r="140" spans="1:5" x14ac:dyDescent="0.2">
      <c r="A140" s="67">
        <v>5243</v>
      </c>
      <c r="B140" s="63" t="s">
        <v>330</v>
      </c>
      <c r="C140" s="64">
        <v>516103.69</v>
      </c>
      <c r="D140" s="70">
        <f t="shared" si="0"/>
        <v>7.8902750468997317E-4</v>
      </c>
      <c r="E140" s="63"/>
    </row>
    <row r="141" spans="1:5" x14ac:dyDescent="0.2">
      <c r="A141" s="67">
        <v>5244</v>
      </c>
      <c r="B141" s="63" t="s">
        <v>331</v>
      </c>
      <c r="C141" s="64">
        <v>0</v>
      </c>
      <c r="D141" s="70">
        <f t="shared" si="0"/>
        <v>0</v>
      </c>
      <c r="E141" s="63"/>
    </row>
    <row r="142" spans="1:5" x14ac:dyDescent="0.2">
      <c r="A142" s="68">
        <v>5250</v>
      </c>
      <c r="B142" s="60" t="s">
        <v>272</v>
      </c>
      <c r="C142" s="61">
        <f>SUM(C143:C145)</f>
        <v>0</v>
      </c>
      <c r="D142" s="69">
        <f t="shared" si="0"/>
        <v>0</v>
      </c>
      <c r="E142" s="60"/>
    </row>
    <row r="143" spans="1:5" x14ac:dyDescent="0.2">
      <c r="A143" s="67">
        <v>5251</v>
      </c>
      <c r="B143" s="63" t="s">
        <v>332</v>
      </c>
      <c r="C143" s="64">
        <v>0</v>
      </c>
      <c r="D143" s="70">
        <f t="shared" si="0"/>
        <v>0</v>
      </c>
      <c r="E143" s="63"/>
    </row>
    <row r="144" spans="1:5" x14ac:dyDescent="0.2">
      <c r="A144" s="67">
        <v>5252</v>
      </c>
      <c r="B144" s="63" t="s">
        <v>333</v>
      </c>
      <c r="C144" s="64">
        <v>0</v>
      </c>
      <c r="D144" s="70">
        <f t="shared" si="0"/>
        <v>0</v>
      </c>
      <c r="E144" s="63"/>
    </row>
    <row r="145" spans="1:5" x14ac:dyDescent="0.2">
      <c r="A145" s="67">
        <v>5259</v>
      </c>
      <c r="B145" s="63" t="s">
        <v>334</v>
      </c>
      <c r="C145" s="64">
        <v>0</v>
      </c>
      <c r="D145" s="70">
        <f t="shared" si="0"/>
        <v>0</v>
      </c>
      <c r="E145" s="63"/>
    </row>
    <row r="146" spans="1:5" x14ac:dyDescent="0.2">
      <c r="A146" s="68">
        <v>5260</v>
      </c>
      <c r="B146" s="60" t="s">
        <v>335</v>
      </c>
      <c r="C146" s="61">
        <f>SUM(C147:C148)</f>
        <v>0</v>
      </c>
      <c r="D146" s="69">
        <f t="shared" si="0"/>
        <v>0</v>
      </c>
      <c r="E146" s="60"/>
    </row>
    <row r="147" spans="1:5" x14ac:dyDescent="0.2">
      <c r="A147" s="67">
        <v>5261</v>
      </c>
      <c r="B147" s="63" t="s">
        <v>336</v>
      </c>
      <c r="C147" s="64">
        <v>0</v>
      </c>
      <c r="D147" s="70">
        <f t="shared" si="0"/>
        <v>0</v>
      </c>
      <c r="E147" s="63"/>
    </row>
    <row r="148" spans="1:5" x14ac:dyDescent="0.2">
      <c r="A148" s="67">
        <v>5262</v>
      </c>
      <c r="B148" s="63" t="s">
        <v>337</v>
      </c>
      <c r="C148" s="64">
        <v>0</v>
      </c>
      <c r="D148" s="70">
        <f t="shared" si="0"/>
        <v>0</v>
      </c>
      <c r="E148" s="63"/>
    </row>
    <row r="149" spans="1:5" x14ac:dyDescent="0.2">
      <c r="A149" s="68">
        <v>5270</v>
      </c>
      <c r="B149" s="60" t="s">
        <v>338</v>
      </c>
      <c r="C149" s="61">
        <f>SUM(C150)</f>
        <v>0</v>
      </c>
      <c r="D149" s="69">
        <f t="shared" si="0"/>
        <v>0</v>
      </c>
      <c r="E149" s="60"/>
    </row>
    <row r="150" spans="1:5" x14ac:dyDescent="0.2">
      <c r="A150" s="67">
        <v>5271</v>
      </c>
      <c r="B150" s="63" t="s">
        <v>339</v>
      </c>
      <c r="C150" s="64">
        <v>0</v>
      </c>
      <c r="D150" s="70">
        <f t="shared" si="0"/>
        <v>0</v>
      </c>
      <c r="E150" s="63"/>
    </row>
    <row r="151" spans="1:5" x14ac:dyDescent="0.2">
      <c r="A151" s="68">
        <v>5280</v>
      </c>
      <c r="B151" s="60" t="s">
        <v>340</v>
      </c>
      <c r="C151" s="61">
        <f>SUM(C152:C156)</f>
        <v>0</v>
      </c>
      <c r="D151" s="69">
        <f t="shared" si="0"/>
        <v>0</v>
      </c>
      <c r="E151" s="60"/>
    </row>
    <row r="152" spans="1:5" x14ac:dyDescent="0.2">
      <c r="A152" s="67">
        <v>5281</v>
      </c>
      <c r="B152" s="63" t="s">
        <v>341</v>
      </c>
      <c r="C152" s="64">
        <v>0</v>
      </c>
      <c r="D152" s="70">
        <f t="shared" si="0"/>
        <v>0</v>
      </c>
      <c r="E152" s="63"/>
    </row>
    <row r="153" spans="1:5" x14ac:dyDescent="0.2">
      <c r="A153" s="67">
        <v>5282</v>
      </c>
      <c r="B153" s="63" t="s">
        <v>342</v>
      </c>
      <c r="C153" s="64">
        <v>0</v>
      </c>
      <c r="D153" s="70">
        <f t="shared" si="0"/>
        <v>0</v>
      </c>
      <c r="E153" s="63"/>
    </row>
    <row r="154" spans="1:5" x14ac:dyDescent="0.2">
      <c r="A154" s="67">
        <v>5283</v>
      </c>
      <c r="B154" s="63" t="s">
        <v>343</v>
      </c>
      <c r="C154" s="64">
        <v>0</v>
      </c>
      <c r="D154" s="70">
        <f t="shared" si="0"/>
        <v>0</v>
      </c>
      <c r="E154" s="63"/>
    </row>
    <row r="155" spans="1:5" x14ac:dyDescent="0.2">
      <c r="A155" s="67">
        <v>5284</v>
      </c>
      <c r="B155" s="63" t="s">
        <v>344</v>
      </c>
      <c r="C155" s="64">
        <v>0</v>
      </c>
      <c r="D155" s="70">
        <f t="shared" si="0"/>
        <v>0</v>
      </c>
      <c r="E155" s="63"/>
    </row>
    <row r="156" spans="1:5" x14ac:dyDescent="0.2">
      <c r="A156" s="67">
        <v>5285</v>
      </c>
      <c r="B156" s="63" t="s">
        <v>345</v>
      </c>
      <c r="C156" s="64">
        <v>0</v>
      </c>
      <c r="D156" s="70">
        <f t="shared" si="0"/>
        <v>0</v>
      </c>
      <c r="E156" s="63"/>
    </row>
    <row r="157" spans="1:5" x14ac:dyDescent="0.2">
      <c r="A157" s="68">
        <v>5290</v>
      </c>
      <c r="B157" s="60" t="s">
        <v>346</v>
      </c>
      <c r="C157" s="61">
        <f>SUM(C158:C159)</f>
        <v>0</v>
      </c>
      <c r="D157" s="69">
        <f t="shared" si="0"/>
        <v>0</v>
      </c>
      <c r="E157" s="60"/>
    </row>
    <row r="158" spans="1:5" x14ac:dyDescent="0.2">
      <c r="A158" s="67">
        <v>5291</v>
      </c>
      <c r="B158" s="63" t="s">
        <v>347</v>
      </c>
      <c r="C158" s="64">
        <v>0</v>
      </c>
      <c r="D158" s="70">
        <f t="shared" si="0"/>
        <v>0</v>
      </c>
      <c r="E158" s="63"/>
    </row>
    <row r="159" spans="1:5" x14ac:dyDescent="0.2">
      <c r="A159" s="67">
        <v>5292</v>
      </c>
      <c r="B159" s="63" t="s">
        <v>348</v>
      </c>
      <c r="C159" s="64">
        <v>0</v>
      </c>
      <c r="D159" s="70">
        <f t="shared" si="0"/>
        <v>0</v>
      </c>
      <c r="E159" s="63"/>
    </row>
    <row r="160" spans="1:5" x14ac:dyDescent="0.2">
      <c r="A160" s="68">
        <v>5300</v>
      </c>
      <c r="B160" s="60" t="s">
        <v>349</v>
      </c>
      <c r="C160" s="61">
        <f>C161+C167</f>
        <v>6927462.8499999996</v>
      </c>
      <c r="D160" s="69">
        <f t="shared" si="0"/>
        <v>1.0590815047976094E-2</v>
      </c>
      <c r="E160" s="60"/>
    </row>
    <row r="161" spans="1:5" x14ac:dyDescent="0.2">
      <c r="A161" s="68">
        <v>5310</v>
      </c>
      <c r="B161" s="60" t="s">
        <v>265</v>
      </c>
      <c r="C161" s="61">
        <f>SUM(C162:C166)</f>
        <v>0</v>
      </c>
      <c r="D161" s="69">
        <f t="shared" si="0"/>
        <v>0</v>
      </c>
      <c r="E161" s="60"/>
    </row>
    <row r="162" spans="1:5" x14ac:dyDescent="0.2">
      <c r="A162" s="67">
        <v>5311</v>
      </c>
      <c r="B162" s="63" t="s">
        <v>350</v>
      </c>
      <c r="C162" s="64">
        <v>0</v>
      </c>
      <c r="D162" s="70">
        <f t="shared" si="0"/>
        <v>0</v>
      </c>
      <c r="E162" s="63"/>
    </row>
    <row r="163" spans="1:5" x14ac:dyDescent="0.2">
      <c r="A163" s="67">
        <v>5312</v>
      </c>
      <c r="B163" s="63" t="s">
        <v>351</v>
      </c>
      <c r="C163" s="64">
        <v>0</v>
      </c>
      <c r="D163" s="70">
        <f t="shared" ref="D163:D220" si="1">C163/$C$98</f>
        <v>0</v>
      </c>
      <c r="E163" s="63"/>
    </row>
    <row r="164" spans="1:5" x14ac:dyDescent="0.2">
      <c r="A164" s="67">
        <v>5320</v>
      </c>
      <c r="B164" s="63" t="s">
        <v>266</v>
      </c>
      <c r="C164" s="64">
        <v>0</v>
      </c>
      <c r="D164" s="70">
        <f t="shared" si="1"/>
        <v>0</v>
      </c>
      <c r="E164" s="63"/>
    </row>
    <row r="165" spans="1:5" x14ac:dyDescent="0.2">
      <c r="A165" s="67">
        <v>5321</v>
      </c>
      <c r="B165" s="63" t="s">
        <v>352</v>
      </c>
      <c r="C165" s="64">
        <v>0</v>
      </c>
      <c r="D165" s="70">
        <f t="shared" si="1"/>
        <v>0</v>
      </c>
      <c r="E165" s="63"/>
    </row>
    <row r="166" spans="1:5" x14ac:dyDescent="0.2">
      <c r="A166" s="67">
        <v>5322</v>
      </c>
      <c r="B166" s="63" t="s">
        <v>353</v>
      </c>
      <c r="C166" s="64">
        <v>0</v>
      </c>
      <c r="D166" s="70">
        <f t="shared" si="1"/>
        <v>0</v>
      </c>
      <c r="E166" s="63"/>
    </row>
    <row r="167" spans="1:5" x14ac:dyDescent="0.2">
      <c r="A167" s="68">
        <v>5330</v>
      </c>
      <c r="B167" s="60" t="s">
        <v>267</v>
      </c>
      <c r="C167" s="61">
        <f>SUM(C168:C169)</f>
        <v>6927462.8499999996</v>
      </c>
      <c r="D167" s="70">
        <f t="shared" si="1"/>
        <v>1.0590815047976094E-2</v>
      </c>
      <c r="E167" s="60"/>
    </row>
    <row r="168" spans="1:5" x14ac:dyDescent="0.2">
      <c r="A168" s="67">
        <v>5331</v>
      </c>
      <c r="B168" s="63" t="s">
        <v>354</v>
      </c>
      <c r="C168" s="64">
        <v>6927462.8499999996</v>
      </c>
      <c r="D168" s="70">
        <f t="shared" si="1"/>
        <v>1.0590815047976094E-2</v>
      </c>
      <c r="E168" s="63"/>
    </row>
    <row r="169" spans="1:5" x14ac:dyDescent="0.2">
      <c r="A169" s="67">
        <v>5332</v>
      </c>
      <c r="B169" s="63" t="s">
        <v>355</v>
      </c>
      <c r="C169" s="64">
        <v>0</v>
      </c>
      <c r="D169" s="70">
        <f t="shared" si="1"/>
        <v>0</v>
      </c>
      <c r="E169" s="63"/>
    </row>
    <row r="170" spans="1:5" x14ac:dyDescent="0.2">
      <c r="A170" s="68">
        <v>5400</v>
      </c>
      <c r="B170" s="60" t="s">
        <v>356</v>
      </c>
      <c r="C170" s="61">
        <f>C171+C174+C177+C180+C182</f>
        <v>1398792.24</v>
      </c>
      <c r="D170" s="69">
        <f t="shared" si="1"/>
        <v>2.1384957559727929E-3</v>
      </c>
      <c r="E170" s="60"/>
    </row>
    <row r="171" spans="1:5" x14ac:dyDescent="0.2">
      <c r="A171" s="68">
        <v>5410</v>
      </c>
      <c r="B171" s="60" t="s">
        <v>357</v>
      </c>
      <c r="C171" s="61">
        <f>SUM(C172:C173)</f>
        <v>1398792.24</v>
      </c>
      <c r="D171" s="69">
        <f t="shared" si="1"/>
        <v>2.1384957559727929E-3</v>
      </c>
      <c r="E171" s="60"/>
    </row>
    <row r="172" spans="1:5" x14ac:dyDescent="0.2">
      <c r="A172" s="67">
        <v>5411</v>
      </c>
      <c r="B172" s="63" t="s">
        <v>358</v>
      </c>
      <c r="C172" s="64">
        <v>1398792.24</v>
      </c>
      <c r="D172" s="70">
        <f t="shared" si="1"/>
        <v>2.1384957559727929E-3</v>
      </c>
      <c r="E172" s="63"/>
    </row>
    <row r="173" spans="1:5" x14ac:dyDescent="0.2">
      <c r="A173" s="67">
        <v>5412</v>
      </c>
      <c r="B173" s="63" t="s">
        <v>359</v>
      </c>
      <c r="C173" s="64">
        <v>0</v>
      </c>
      <c r="D173" s="70">
        <f t="shared" si="1"/>
        <v>0</v>
      </c>
      <c r="E173" s="63"/>
    </row>
    <row r="174" spans="1:5" x14ac:dyDescent="0.2">
      <c r="A174" s="68">
        <v>5420</v>
      </c>
      <c r="B174" s="60" t="s">
        <v>360</v>
      </c>
      <c r="C174" s="61">
        <f>SUM(C175:C176)</f>
        <v>0</v>
      </c>
      <c r="D174" s="69">
        <f t="shared" si="1"/>
        <v>0</v>
      </c>
      <c r="E174" s="63"/>
    </row>
    <row r="175" spans="1:5" x14ac:dyDescent="0.2">
      <c r="A175" s="67">
        <v>5421</v>
      </c>
      <c r="B175" s="63" t="s">
        <v>361</v>
      </c>
      <c r="C175" s="64">
        <v>0</v>
      </c>
      <c r="D175" s="70">
        <f t="shared" si="1"/>
        <v>0</v>
      </c>
      <c r="E175" s="63"/>
    </row>
    <row r="176" spans="1:5" x14ac:dyDescent="0.2">
      <c r="A176" s="67">
        <v>5422</v>
      </c>
      <c r="B176" s="63" t="s">
        <v>362</v>
      </c>
      <c r="C176" s="64">
        <v>0</v>
      </c>
      <c r="D176" s="70">
        <f t="shared" si="1"/>
        <v>0</v>
      </c>
      <c r="E176" s="63"/>
    </row>
    <row r="177" spans="1:5" x14ac:dyDescent="0.2">
      <c r="A177" s="68">
        <v>5430</v>
      </c>
      <c r="B177" s="60" t="s">
        <v>363</v>
      </c>
      <c r="C177" s="61">
        <f>SUM(C178:C179)</f>
        <v>0</v>
      </c>
      <c r="D177" s="69">
        <f t="shared" si="1"/>
        <v>0</v>
      </c>
      <c r="E177" s="60"/>
    </row>
    <row r="178" spans="1:5" x14ac:dyDescent="0.2">
      <c r="A178" s="67">
        <v>5431</v>
      </c>
      <c r="B178" s="63" t="s">
        <v>364</v>
      </c>
      <c r="C178" s="64">
        <v>0</v>
      </c>
      <c r="D178" s="70">
        <f t="shared" si="1"/>
        <v>0</v>
      </c>
      <c r="E178" s="63"/>
    </row>
    <row r="179" spans="1:5" x14ac:dyDescent="0.2">
      <c r="A179" s="67">
        <v>5432</v>
      </c>
      <c r="B179" s="63" t="s">
        <v>365</v>
      </c>
      <c r="C179" s="64">
        <v>0</v>
      </c>
      <c r="D179" s="70">
        <f t="shared" si="1"/>
        <v>0</v>
      </c>
      <c r="E179" s="63"/>
    </row>
    <row r="180" spans="1:5" x14ac:dyDescent="0.2">
      <c r="A180" s="68">
        <v>5440</v>
      </c>
      <c r="B180" s="60" t="s">
        <v>366</v>
      </c>
      <c r="C180" s="61">
        <f>SUM(C181)</f>
        <v>0</v>
      </c>
      <c r="D180" s="69">
        <f t="shared" si="1"/>
        <v>0</v>
      </c>
      <c r="E180" s="60"/>
    </row>
    <row r="181" spans="1:5" x14ac:dyDescent="0.2">
      <c r="A181" s="67">
        <v>5441</v>
      </c>
      <c r="B181" s="63" t="s">
        <v>366</v>
      </c>
      <c r="C181" s="64">
        <v>0</v>
      </c>
      <c r="D181" s="70">
        <f t="shared" si="1"/>
        <v>0</v>
      </c>
      <c r="E181" s="63"/>
    </row>
    <row r="182" spans="1:5" x14ac:dyDescent="0.2">
      <c r="A182" s="68">
        <v>5450</v>
      </c>
      <c r="B182" s="60" t="s">
        <v>367</v>
      </c>
      <c r="C182" s="61">
        <f>SUM(C183:C184)</f>
        <v>0</v>
      </c>
      <c r="D182" s="69">
        <f t="shared" si="1"/>
        <v>0</v>
      </c>
      <c r="E182" s="60"/>
    </row>
    <row r="183" spans="1:5" x14ac:dyDescent="0.2">
      <c r="A183" s="67">
        <v>5451</v>
      </c>
      <c r="B183" s="63" t="s">
        <v>368</v>
      </c>
      <c r="C183" s="64">
        <v>0</v>
      </c>
      <c r="D183" s="70">
        <f t="shared" si="1"/>
        <v>0</v>
      </c>
      <c r="E183" s="63"/>
    </row>
    <row r="184" spans="1:5" x14ac:dyDescent="0.2">
      <c r="A184" s="67">
        <v>5452</v>
      </c>
      <c r="B184" s="63" t="s">
        <v>369</v>
      </c>
      <c r="C184" s="64">
        <v>0</v>
      </c>
      <c r="D184" s="70">
        <f t="shared" si="1"/>
        <v>0</v>
      </c>
      <c r="E184" s="63"/>
    </row>
    <row r="185" spans="1:5" x14ac:dyDescent="0.2">
      <c r="A185" s="68">
        <v>5500</v>
      </c>
      <c r="B185" s="60" t="s">
        <v>370</v>
      </c>
      <c r="C185" s="61">
        <f>C186+C195+C198+C204+C206+C208</f>
        <v>30746053.18</v>
      </c>
      <c r="D185" s="69">
        <f t="shared" si="1"/>
        <v>4.7005053615641876E-2</v>
      </c>
      <c r="E185" s="60"/>
    </row>
    <row r="186" spans="1:5" x14ac:dyDescent="0.2">
      <c r="A186" s="68">
        <v>5510</v>
      </c>
      <c r="B186" s="60" t="s">
        <v>371</v>
      </c>
      <c r="C186" s="61">
        <f>SUM(C187:C193)</f>
        <v>30746053.18</v>
      </c>
      <c r="D186" s="69">
        <f t="shared" si="1"/>
        <v>4.7005053615641876E-2</v>
      </c>
      <c r="E186" s="60"/>
    </row>
    <row r="187" spans="1:5" x14ac:dyDescent="0.2">
      <c r="A187" s="67">
        <v>5511</v>
      </c>
      <c r="B187" s="63" t="s">
        <v>372</v>
      </c>
      <c r="C187" s="64">
        <v>0</v>
      </c>
      <c r="D187" s="70">
        <f t="shared" si="1"/>
        <v>0</v>
      </c>
      <c r="E187" s="63"/>
    </row>
    <row r="188" spans="1:5" x14ac:dyDescent="0.2">
      <c r="A188" s="67">
        <v>5512</v>
      </c>
      <c r="B188" s="63" t="s">
        <v>373</v>
      </c>
      <c r="C188" s="64">
        <v>0</v>
      </c>
      <c r="D188" s="70">
        <f t="shared" si="1"/>
        <v>0</v>
      </c>
      <c r="E188" s="63"/>
    </row>
    <row r="189" spans="1:5" x14ac:dyDescent="0.2">
      <c r="A189" s="67">
        <v>5513</v>
      </c>
      <c r="B189" s="63" t="s">
        <v>374</v>
      </c>
      <c r="C189" s="64">
        <v>2500098.2799999998</v>
      </c>
      <c r="D189" s="70">
        <f t="shared" si="1"/>
        <v>3.8221898923995168E-3</v>
      </c>
      <c r="E189" s="63"/>
    </row>
    <row r="190" spans="1:5" x14ac:dyDescent="0.2">
      <c r="A190" s="67">
        <v>5514</v>
      </c>
      <c r="B190" s="63" t="s">
        <v>375</v>
      </c>
      <c r="C190" s="64">
        <v>87500</v>
      </c>
      <c r="D190" s="70">
        <f t="shared" si="1"/>
        <v>1.3377138741320111E-4</v>
      </c>
      <c r="E190" s="63"/>
    </row>
    <row r="191" spans="1:5" x14ac:dyDescent="0.2">
      <c r="A191" s="67">
        <v>5515</v>
      </c>
      <c r="B191" s="63" t="s">
        <v>376</v>
      </c>
      <c r="C191" s="64">
        <v>27790423.16</v>
      </c>
      <c r="D191" s="70">
        <f t="shared" si="1"/>
        <v>4.2486439576150364E-2</v>
      </c>
      <c r="E191" s="63"/>
    </row>
    <row r="192" spans="1:5" x14ac:dyDescent="0.2">
      <c r="A192" s="67">
        <v>5516</v>
      </c>
      <c r="B192" s="63" t="s">
        <v>377</v>
      </c>
      <c r="C192" s="64">
        <v>0</v>
      </c>
      <c r="D192" s="70">
        <f t="shared" si="1"/>
        <v>0</v>
      </c>
      <c r="E192" s="63"/>
    </row>
    <row r="193" spans="1:5" x14ac:dyDescent="0.2">
      <c r="A193" s="67">
        <v>5517</v>
      </c>
      <c r="B193" s="63" t="s">
        <v>378</v>
      </c>
      <c r="C193" s="64">
        <v>368031.74</v>
      </c>
      <c r="D193" s="70">
        <f t="shared" si="1"/>
        <v>5.6265275967879434E-4</v>
      </c>
      <c r="E193" s="63"/>
    </row>
    <row r="194" spans="1:5" x14ac:dyDescent="0.2">
      <c r="A194" s="67">
        <v>5518</v>
      </c>
      <c r="B194" s="63" t="s">
        <v>47</v>
      </c>
      <c r="C194" s="64">
        <v>0</v>
      </c>
      <c r="D194" s="70">
        <f t="shared" si="1"/>
        <v>0</v>
      </c>
      <c r="E194" s="63"/>
    </row>
    <row r="195" spans="1:5" x14ac:dyDescent="0.2">
      <c r="A195" s="68">
        <v>5520</v>
      </c>
      <c r="B195" s="60" t="s">
        <v>46</v>
      </c>
      <c r="C195" s="61">
        <f>SUM(C196:C197)</f>
        <v>0</v>
      </c>
      <c r="D195" s="69">
        <f t="shared" si="1"/>
        <v>0</v>
      </c>
      <c r="E195" s="60"/>
    </row>
    <row r="196" spans="1:5" x14ac:dyDescent="0.2">
      <c r="A196" s="67">
        <v>5521</v>
      </c>
      <c r="B196" s="63" t="s">
        <v>379</v>
      </c>
      <c r="C196" s="64">
        <v>0</v>
      </c>
      <c r="D196" s="70">
        <f t="shared" si="1"/>
        <v>0</v>
      </c>
      <c r="E196" s="63"/>
    </row>
    <row r="197" spans="1:5" x14ac:dyDescent="0.2">
      <c r="A197" s="67">
        <v>5522</v>
      </c>
      <c r="B197" s="63" t="s">
        <v>380</v>
      </c>
      <c r="C197" s="64">
        <v>0</v>
      </c>
      <c r="D197" s="70">
        <f t="shared" si="1"/>
        <v>0</v>
      </c>
      <c r="E197" s="63"/>
    </row>
    <row r="198" spans="1:5" x14ac:dyDescent="0.2">
      <c r="A198" s="68">
        <v>5530</v>
      </c>
      <c r="B198" s="60" t="s">
        <v>381</v>
      </c>
      <c r="C198" s="61">
        <f>SUM(C199:C203)</f>
        <v>0</v>
      </c>
      <c r="D198" s="69">
        <f t="shared" si="1"/>
        <v>0</v>
      </c>
      <c r="E198" s="60"/>
    </row>
    <row r="199" spans="1:5" x14ac:dyDescent="0.2">
      <c r="A199" s="67">
        <v>5531</v>
      </c>
      <c r="B199" s="63" t="s">
        <v>382</v>
      </c>
      <c r="C199" s="64">
        <v>0</v>
      </c>
      <c r="D199" s="70">
        <f t="shared" si="1"/>
        <v>0</v>
      </c>
      <c r="E199" s="63"/>
    </row>
    <row r="200" spans="1:5" x14ac:dyDescent="0.2">
      <c r="A200" s="67">
        <v>5532</v>
      </c>
      <c r="B200" s="63" t="s">
        <v>383</v>
      </c>
      <c r="C200" s="64">
        <v>0</v>
      </c>
      <c r="D200" s="70">
        <f t="shared" si="1"/>
        <v>0</v>
      </c>
      <c r="E200" s="63"/>
    </row>
    <row r="201" spans="1:5" x14ac:dyDescent="0.2">
      <c r="A201" s="67">
        <v>5533</v>
      </c>
      <c r="B201" s="63" t="s">
        <v>384</v>
      </c>
      <c r="C201" s="64">
        <v>0</v>
      </c>
      <c r="D201" s="70">
        <f t="shared" si="1"/>
        <v>0</v>
      </c>
      <c r="E201" s="63"/>
    </row>
    <row r="202" spans="1:5" x14ac:dyDescent="0.2">
      <c r="A202" s="67">
        <v>5534</v>
      </c>
      <c r="B202" s="63" t="s">
        <v>385</v>
      </c>
      <c r="C202" s="64">
        <v>0</v>
      </c>
      <c r="D202" s="70">
        <f t="shared" si="1"/>
        <v>0</v>
      </c>
      <c r="E202" s="63"/>
    </row>
    <row r="203" spans="1:5" x14ac:dyDescent="0.2">
      <c r="A203" s="67">
        <v>5535</v>
      </c>
      <c r="B203" s="63" t="s">
        <v>386</v>
      </c>
      <c r="C203" s="64">
        <v>0</v>
      </c>
      <c r="D203" s="70">
        <f t="shared" si="1"/>
        <v>0</v>
      </c>
      <c r="E203" s="63"/>
    </row>
    <row r="204" spans="1:5" x14ac:dyDescent="0.2">
      <c r="A204" s="68">
        <v>5540</v>
      </c>
      <c r="B204" s="60" t="s">
        <v>387</v>
      </c>
      <c r="C204" s="61">
        <f>SUM(C205)</f>
        <v>0</v>
      </c>
      <c r="D204" s="69">
        <f t="shared" si="1"/>
        <v>0</v>
      </c>
      <c r="E204" s="60"/>
    </row>
    <row r="205" spans="1:5" x14ac:dyDescent="0.2">
      <c r="A205" s="67">
        <v>5541</v>
      </c>
      <c r="B205" s="63" t="s">
        <v>387</v>
      </c>
      <c r="C205" s="64">
        <v>0</v>
      </c>
      <c r="D205" s="70">
        <f t="shared" si="1"/>
        <v>0</v>
      </c>
      <c r="E205" s="63"/>
    </row>
    <row r="206" spans="1:5" x14ac:dyDescent="0.2">
      <c r="A206" s="68">
        <v>5550</v>
      </c>
      <c r="B206" s="60" t="s">
        <v>388</v>
      </c>
      <c r="C206" s="61">
        <f>SUM(C207)</f>
        <v>0</v>
      </c>
      <c r="D206" s="69">
        <f t="shared" si="1"/>
        <v>0</v>
      </c>
      <c r="E206" s="60"/>
    </row>
    <row r="207" spans="1:5" x14ac:dyDescent="0.2">
      <c r="A207" s="67">
        <v>5551</v>
      </c>
      <c r="B207" s="63" t="s">
        <v>388</v>
      </c>
      <c r="C207" s="64">
        <v>0</v>
      </c>
      <c r="D207" s="70">
        <f t="shared" si="1"/>
        <v>0</v>
      </c>
      <c r="E207" s="63"/>
    </row>
    <row r="208" spans="1:5" x14ac:dyDescent="0.2">
      <c r="A208" s="68">
        <v>5590</v>
      </c>
      <c r="B208" s="60" t="s">
        <v>389</v>
      </c>
      <c r="C208" s="61">
        <f>SUM(C209:C217)</f>
        <v>0</v>
      </c>
      <c r="D208" s="69">
        <f t="shared" si="1"/>
        <v>0</v>
      </c>
      <c r="E208" s="60"/>
    </row>
    <row r="209" spans="1:5" x14ac:dyDescent="0.2">
      <c r="A209" s="67">
        <v>5591</v>
      </c>
      <c r="B209" s="63" t="s">
        <v>390</v>
      </c>
      <c r="C209" s="64">
        <v>0</v>
      </c>
      <c r="D209" s="70">
        <f t="shared" si="1"/>
        <v>0</v>
      </c>
      <c r="E209" s="63"/>
    </row>
    <row r="210" spans="1:5" x14ac:dyDescent="0.2">
      <c r="A210" s="67">
        <v>5592</v>
      </c>
      <c r="B210" s="63" t="s">
        <v>391</v>
      </c>
      <c r="C210" s="64">
        <v>0</v>
      </c>
      <c r="D210" s="70">
        <f t="shared" si="1"/>
        <v>0</v>
      </c>
      <c r="E210" s="63"/>
    </row>
    <row r="211" spans="1:5" x14ac:dyDescent="0.2">
      <c r="A211" s="67">
        <v>5593</v>
      </c>
      <c r="B211" s="63" t="s">
        <v>392</v>
      </c>
      <c r="C211" s="64">
        <v>0</v>
      </c>
      <c r="D211" s="70">
        <f t="shared" si="1"/>
        <v>0</v>
      </c>
      <c r="E211" s="63"/>
    </row>
    <row r="212" spans="1:5" x14ac:dyDescent="0.2">
      <c r="A212" s="67">
        <v>5594</v>
      </c>
      <c r="B212" s="63" t="s">
        <v>457</v>
      </c>
      <c r="C212" s="64">
        <v>0</v>
      </c>
      <c r="D212" s="70">
        <f t="shared" si="1"/>
        <v>0</v>
      </c>
      <c r="E212" s="63"/>
    </row>
    <row r="213" spans="1:5" x14ac:dyDescent="0.2">
      <c r="A213" s="67">
        <v>5595</v>
      </c>
      <c r="B213" s="63" t="s">
        <v>394</v>
      </c>
      <c r="C213" s="64">
        <v>0</v>
      </c>
      <c r="D213" s="70">
        <f t="shared" si="1"/>
        <v>0</v>
      </c>
      <c r="E213" s="63"/>
    </row>
    <row r="214" spans="1:5" x14ac:dyDescent="0.2">
      <c r="A214" s="67">
        <v>5596</v>
      </c>
      <c r="B214" s="63" t="s">
        <v>287</v>
      </c>
      <c r="C214" s="64">
        <v>0</v>
      </c>
      <c r="D214" s="70">
        <f t="shared" si="1"/>
        <v>0</v>
      </c>
      <c r="E214" s="63"/>
    </row>
    <row r="215" spans="1:5" x14ac:dyDescent="0.2">
      <c r="A215" s="67">
        <v>5597</v>
      </c>
      <c r="B215" s="63" t="s">
        <v>395</v>
      </c>
      <c r="C215" s="64">
        <v>0</v>
      </c>
      <c r="D215" s="70">
        <f t="shared" si="1"/>
        <v>0</v>
      </c>
      <c r="E215" s="63"/>
    </row>
    <row r="216" spans="1:5" x14ac:dyDescent="0.2">
      <c r="A216" s="67">
        <v>5598</v>
      </c>
      <c r="B216" s="63" t="s">
        <v>458</v>
      </c>
      <c r="C216" s="64">
        <v>0</v>
      </c>
      <c r="D216" s="70">
        <f t="shared" si="1"/>
        <v>0</v>
      </c>
      <c r="E216" s="63"/>
    </row>
    <row r="217" spans="1:5" x14ac:dyDescent="0.2">
      <c r="A217" s="67">
        <v>5599</v>
      </c>
      <c r="B217" s="63" t="s">
        <v>396</v>
      </c>
      <c r="C217" s="64">
        <v>0</v>
      </c>
      <c r="D217" s="70">
        <f t="shared" si="1"/>
        <v>0</v>
      </c>
      <c r="E217" s="63"/>
    </row>
    <row r="218" spans="1:5" x14ac:dyDescent="0.2">
      <c r="A218" s="68">
        <v>5600</v>
      </c>
      <c r="B218" s="60" t="s">
        <v>45</v>
      </c>
      <c r="C218" s="61">
        <f>C219</f>
        <v>12984236.279999999</v>
      </c>
      <c r="D218" s="69">
        <f t="shared" si="1"/>
        <v>1.9850506304873384E-2</v>
      </c>
      <c r="E218" s="60"/>
    </row>
    <row r="219" spans="1:5" x14ac:dyDescent="0.2">
      <c r="A219" s="68">
        <v>5610</v>
      </c>
      <c r="B219" s="60" t="s">
        <v>397</v>
      </c>
      <c r="C219" s="61">
        <f>SUM(C220)</f>
        <v>12984236.279999999</v>
      </c>
      <c r="D219" s="70">
        <f t="shared" si="1"/>
        <v>1.9850506304873384E-2</v>
      </c>
      <c r="E219" s="60"/>
    </row>
    <row r="220" spans="1:5" x14ac:dyDescent="0.2">
      <c r="A220" s="67">
        <v>5611</v>
      </c>
      <c r="B220" s="63" t="s">
        <v>398</v>
      </c>
      <c r="C220" s="64">
        <v>12984236.279999999</v>
      </c>
      <c r="D220" s="70">
        <f t="shared" si="1"/>
        <v>1.9850506304873384E-2</v>
      </c>
      <c r="E220" s="6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1"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20.25" customHeight="1" x14ac:dyDescent="0.2">
      <c r="A1" s="128" t="str">
        <f>ESF!A1</f>
        <v>MUNICIPIO DE GUANAJUATO</v>
      </c>
      <c r="B1" s="128"/>
      <c r="C1" s="128"/>
      <c r="D1" s="19" t="s">
        <v>121</v>
      </c>
      <c r="E1" s="20">
        <f>ESF!H1</f>
        <v>2019</v>
      </c>
    </row>
    <row r="2" spans="1:5" ht="20.25" customHeight="1" x14ac:dyDescent="0.2">
      <c r="A2" s="128" t="s">
        <v>399</v>
      </c>
      <c r="B2" s="128"/>
      <c r="C2" s="128"/>
      <c r="D2" s="19" t="s">
        <v>123</v>
      </c>
      <c r="E2" s="20" t="str">
        <f>ESF!H2</f>
        <v>Trimestral</v>
      </c>
    </row>
    <row r="3" spans="1:5" ht="20.25" customHeight="1" x14ac:dyDescent="0.2">
      <c r="A3" s="128" t="str">
        <f>ESF!A3</f>
        <v>Correspondientes del 01 de Enero al 31 de Diciembre de 2019</v>
      </c>
      <c r="B3" s="128"/>
      <c r="C3" s="128"/>
      <c r="D3" s="19" t="s">
        <v>125</v>
      </c>
      <c r="E3" s="20">
        <f>ESF!H3</f>
        <v>4</v>
      </c>
    </row>
    <row r="4" spans="1:5" x14ac:dyDescent="0.2">
      <c r="A4" s="44" t="s">
        <v>126</v>
      </c>
      <c r="B4" s="45"/>
      <c r="C4" s="45"/>
      <c r="D4" s="45"/>
      <c r="E4" s="45"/>
    </row>
    <row r="5" spans="1:5" x14ac:dyDescent="0.2">
      <c r="A5" s="43"/>
      <c r="B5" s="43"/>
      <c r="C5" s="43"/>
      <c r="D5" s="43"/>
      <c r="E5" s="43"/>
    </row>
    <row r="6" spans="1:5" x14ac:dyDescent="0.2">
      <c r="A6" s="45" t="s">
        <v>107</v>
      </c>
      <c r="B6" s="45"/>
      <c r="C6" s="45"/>
      <c r="D6" s="45"/>
      <c r="E6" s="45"/>
    </row>
    <row r="7" spans="1:5" x14ac:dyDescent="0.2">
      <c r="A7" s="21" t="s">
        <v>96</v>
      </c>
      <c r="B7" s="21" t="s">
        <v>93</v>
      </c>
      <c r="C7" s="21" t="s">
        <v>94</v>
      </c>
      <c r="D7" s="21" t="s">
        <v>95</v>
      </c>
      <c r="E7" s="21" t="s">
        <v>97</v>
      </c>
    </row>
    <row r="8" spans="1:5" x14ac:dyDescent="0.2">
      <c r="A8" s="71">
        <v>3110</v>
      </c>
      <c r="B8" s="72" t="s">
        <v>266</v>
      </c>
      <c r="C8" s="73">
        <v>0</v>
      </c>
      <c r="D8" s="72"/>
      <c r="E8" s="72"/>
    </row>
    <row r="9" spans="1:5" x14ac:dyDescent="0.2">
      <c r="A9" s="71">
        <v>3120</v>
      </c>
      <c r="B9" s="72" t="s">
        <v>400</v>
      </c>
      <c r="C9" s="73">
        <v>0</v>
      </c>
      <c r="D9" s="72"/>
      <c r="E9" s="72"/>
    </row>
    <row r="10" spans="1:5" x14ac:dyDescent="0.2">
      <c r="A10" s="71">
        <v>3130</v>
      </c>
      <c r="B10" s="72" t="s">
        <v>401</v>
      </c>
      <c r="C10" s="73">
        <v>0</v>
      </c>
      <c r="D10" s="72"/>
      <c r="E10" s="72"/>
    </row>
    <row r="11" spans="1:5" x14ac:dyDescent="0.2">
      <c r="A11" s="43"/>
      <c r="B11" s="43"/>
      <c r="C11" s="43"/>
      <c r="D11" s="43"/>
      <c r="E11" s="43"/>
    </row>
    <row r="12" spans="1:5" x14ac:dyDescent="0.2">
      <c r="A12" s="45" t="s">
        <v>108</v>
      </c>
      <c r="B12" s="45"/>
      <c r="C12" s="45"/>
      <c r="D12" s="45"/>
      <c r="E12" s="45"/>
    </row>
    <row r="13" spans="1:5" x14ac:dyDescent="0.2">
      <c r="A13" s="21" t="s">
        <v>96</v>
      </c>
      <c r="B13" s="21" t="s">
        <v>93</v>
      </c>
      <c r="C13" s="21" t="s">
        <v>94</v>
      </c>
      <c r="D13" s="21" t="s">
        <v>402</v>
      </c>
      <c r="E13" s="21"/>
    </row>
    <row r="14" spans="1:5" x14ac:dyDescent="0.2">
      <c r="A14" s="74">
        <v>3210</v>
      </c>
      <c r="B14" s="75" t="s">
        <v>403</v>
      </c>
      <c r="C14" s="76">
        <v>89297669.280000001</v>
      </c>
      <c r="D14" s="75"/>
      <c r="E14" s="75"/>
    </row>
    <row r="15" spans="1:5" x14ac:dyDescent="0.2">
      <c r="A15" s="74">
        <v>3220</v>
      </c>
      <c r="B15" s="75" t="s">
        <v>404</v>
      </c>
      <c r="C15" s="76">
        <v>337941304.61000001</v>
      </c>
      <c r="D15" s="75"/>
      <c r="E15" s="75"/>
    </row>
    <row r="16" spans="1:5" x14ac:dyDescent="0.2">
      <c r="A16" s="74">
        <v>3230</v>
      </c>
      <c r="B16" s="75" t="s">
        <v>405</v>
      </c>
      <c r="C16" s="76">
        <v>0</v>
      </c>
      <c r="D16" s="75"/>
      <c r="E16" s="75"/>
    </row>
    <row r="17" spans="1:5" x14ac:dyDescent="0.2">
      <c r="A17" s="71">
        <v>3231</v>
      </c>
      <c r="B17" s="72" t="s">
        <v>406</v>
      </c>
      <c r="C17" s="73">
        <v>0</v>
      </c>
      <c r="D17" s="72"/>
      <c r="E17" s="72"/>
    </row>
    <row r="18" spans="1:5" x14ac:dyDescent="0.2">
      <c r="A18" s="71">
        <v>3232</v>
      </c>
      <c r="B18" s="72" t="s">
        <v>407</v>
      </c>
      <c r="C18" s="73">
        <v>0</v>
      </c>
      <c r="D18" s="72"/>
      <c r="E18" s="72"/>
    </row>
    <row r="19" spans="1:5" x14ac:dyDescent="0.2">
      <c r="A19" s="71">
        <v>3233</v>
      </c>
      <c r="B19" s="72" t="s">
        <v>408</v>
      </c>
      <c r="C19" s="73">
        <v>0</v>
      </c>
      <c r="D19" s="72"/>
      <c r="E19" s="72"/>
    </row>
    <row r="20" spans="1:5" x14ac:dyDescent="0.2">
      <c r="A20" s="71">
        <v>3239</v>
      </c>
      <c r="B20" s="72" t="s">
        <v>409</v>
      </c>
      <c r="C20" s="73">
        <v>0</v>
      </c>
      <c r="D20" s="72"/>
      <c r="E20" s="72"/>
    </row>
    <row r="21" spans="1:5" x14ac:dyDescent="0.2">
      <c r="A21" s="74">
        <v>3240</v>
      </c>
      <c r="B21" s="75" t="s">
        <v>410</v>
      </c>
      <c r="C21" s="76">
        <v>50265465.109999999</v>
      </c>
      <c r="D21" s="75"/>
      <c r="E21" s="75"/>
    </row>
    <row r="22" spans="1:5" x14ac:dyDescent="0.2">
      <c r="A22" s="71">
        <v>3241</v>
      </c>
      <c r="B22" s="72" t="s">
        <v>411</v>
      </c>
      <c r="C22" s="73">
        <v>50265465.109999999</v>
      </c>
      <c r="D22" s="72"/>
      <c r="E22" s="72"/>
    </row>
    <row r="23" spans="1:5" x14ac:dyDescent="0.2">
      <c r="A23" s="71">
        <v>3242</v>
      </c>
      <c r="B23" s="72" t="s">
        <v>412</v>
      </c>
      <c r="C23" s="73">
        <v>0</v>
      </c>
      <c r="D23" s="72"/>
      <c r="E23" s="72"/>
    </row>
    <row r="24" spans="1:5" x14ac:dyDescent="0.2">
      <c r="A24" s="71">
        <v>3243</v>
      </c>
      <c r="B24" s="72" t="s">
        <v>413</v>
      </c>
      <c r="C24" s="73">
        <v>0</v>
      </c>
      <c r="D24" s="72"/>
      <c r="E24" s="72"/>
    </row>
    <row r="25" spans="1:5" x14ac:dyDescent="0.2">
      <c r="A25" s="74">
        <v>3250</v>
      </c>
      <c r="B25" s="75" t="s">
        <v>414</v>
      </c>
      <c r="C25" s="76">
        <v>0</v>
      </c>
      <c r="D25" s="75"/>
      <c r="E25" s="75"/>
    </row>
    <row r="26" spans="1:5" x14ac:dyDescent="0.2">
      <c r="A26" s="71">
        <v>3251</v>
      </c>
      <c r="B26" s="72" t="s">
        <v>415</v>
      </c>
      <c r="C26" s="73">
        <v>0</v>
      </c>
      <c r="D26" s="72"/>
      <c r="E26" s="72"/>
    </row>
    <row r="27" spans="1:5" x14ac:dyDescent="0.2">
      <c r="A27" s="71">
        <v>3252</v>
      </c>
      <c r="B27" s="72" t="s">
        <v>416</v>
      </c>
      <c r="C27" s="73">
        <v>0</v>
      </c>
      <c r="D27" s="72"/>
      <c r="E27" s="7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E7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21" customHeight="1" x14ac:dyDescent="0.25">
      <c r="A1" s="128" t="str">
        <f>ESF!A1</f>
        <v>MUNICIPIO DE GUANAJUATO</v>
      </c>
      <c r="B1" s="128"/>
      <c r="C1" s="128"/>
      <c r="D1" s="19" t="s">
        <v>121</v>
      </c>
      <c r="E1" s="20">
        <f>ESF!H1</f>
        <v>2019</v>
      </c>
    </row>
    <row r="2" spans="1:5" s="9" customFormat="1" ht="21" customHeight="1" x14ac:dyDescent="0.25">
      <c r="A2" s="128" t="s">
        <v>417</v>
      </c>
      <c r="B2" s="128"/>
      <c r="C2" s="128"/>
      <c r="D2" s="19" t="s">
        <v>123</v>
      </c>
      <c r="E2" s="20" t="str">
        <f>ESF!H2</f>
        <v>Trimestral</v>
      </c>
    </row>
    <row r="3" spans="1:5" s="9" customFormat="1" ht="21" customHeight="1" x14ac:dyDescent="0.25">
      <c r="A3" s="128" t="str">
        <f>ESF!A3</f>
        <v>Correspondientes del 01 de Enero al 31 de Diciembre de 2019</v>
      </c>
      <c r="B3" s="128"/>
      <c r="C3" s="128"/>
      <c r="D3" s="19" t="s">
        <v>125</v>
      </c>
      <c r="E3" s="20">
        <f>ESF!H3</f>
        <v>4</v>
      </c>
    </row>
    <row r="4" spans="1:5" x14ac:dyDescent="0.2">
      <c r="A4" s="44" t="s">
        <v>126</v>
      </c>
      <c r="B4" s="45"/>
      <c r="C4" s="45"/>
      <c r="D4" s="45"/>
      <c r="E4" s="45"/>
    </row>
    <row r="5" spans="1:5" x14ac:dyDescent="0.2">
      <c r="A5" s="43"/>
      <c r="B5" s="43"/>
      <c r="C5" s="43"/>
      <c r="D5" s="43"/>
      <c r="E5" s="43"/>
    </row>
    <row r="6" spans="1:5" x14ac:dyDescent="0.2">
      <c r="A6" s="45" t="s">
        <v>109</v>
      </c>
      <c r="B6" s="45"/>
      <c r="C6" s="45"/>
      <c r="D6" s="45"/>
      <c r="E6" s="45"/>
    </row>
    <row r="7" spans="1:5" x14ac:dyDescent="0.2">
      <c r="A7" s="21" t="s">
        <v>96</v>
      </c>
      <c r="B7" s="21" t="s">
        <v>93</v>
      </c>
      <c r="C7" s="21" t="s">
        <v>111</v>
      </c>
      <c r="D7" s="21" t="s">
        <v>112</v>
      </c>
      <c r="E7" s="21"/>
    </row>
    <row r="8" spans="1:5" x14ac:dyDescent="0.2">
      <c r="A8" s="71">
        <v>1111</v>
      </c>
      <c r="B8" s="72" t="s">
        <v>418</v>
      </c>
      <c r="C8" s="73">
        <v>0</v>
      </c>
      <c r="D8" s="73">
        <v>30.5</v>
      </c>
      <c r="E8" s="72"/>
    </row>
    <row r="9" spans="1:5" x14ac:dyDescent="0.2">
      <c r="A9" s="71">
        <v>1112</v>
      </c>
      <c r="B9" s="72" t="s">
        <v>419</v>
      </c>
      <c r="C9" s="73">
        <v>27391738.210000001</v>
      </c>
      <c r="D9" s="73">
        <v>100680295.44</v>
      </c>
      <c r="E9" s="72"/>
    </row>
    <row r="10" spans="1:5" x14ac:dyDescent="0.2">
      <c r="A10" s="71">
        <v>1113</v>
      </c>
      <c r="B10" s="72" t="s">
        <v>420</v>
      </c>
      <c r="C10" s="73">
        <v>0</v>
      </c>
      <c r="D10" s="73">
        <v>0</v>
      </c>
      <c r="E10" s="72"/>
    </row>
    <row r="11" spans="1:5" x14ac:dyDescent="0.2">
      <c r="A11" s="71">
        <v>1114</v>
      </c>
      <c r="B11" s="72" t="s">
        <v>127</v>
      </c>
      <c r="C11" s="73">
        <v>0</v>
      </c>
      <c r="D11" s="73">
        <v>0</v>
      </c>
      <c r="E11" s="72"/>
    </row>
    <row r="12" spans="1:5" x14ac:dyDescent="0.2">
      <c r="A12" s="71">
        <v>1115</v>
      </c>
      <c r="B12" s="72" t="s">
        <v>128</v>
      </c>
      <c r="C12" s="73">
        <v>0</v>
      </c>
      <c r="D12" s="73">
        <v>0</v>
      </c>
      <c r="E12" s="72"/>
    </row>
    <row r="13" spans="1:5" x14ac:dyDescent="0.2">
      <c r="A13" s="71">
        <v>1116</v>
      </c>
      <c r="B13" s="72" t="s">
        <v>421</v>
      </c>
      <c r="C13" s="73">
        <v>2097780.7000000002</v>
      </c>
      <c r="D13" s="73">
        <v>335883.32</v>
      </c>
      <c r="E13" s="72"/>
    </row>
    <row r="14" spans="1:5" x14ac:dyDescent="0.2">
      <c r="A14" s="71">
        <v>1119</v>
      </c>
      <c r="B14" s="72" t="s">
        <v>422</v>
      </c>
      <c r="C14" s="73">
        <v>0</v>
      </c>
      <c r="D14" s="73">
        <v>0</v>
      </c>
      <c r="E14" s="72"/>
    </row>
    <row r="15" spans="1:5" x14ac:dyDescent="0.2">
      <c r="A15" s="74">
        <v>1110</v>
      </c>
      <c r="B15" s="117" t="s">
        <v>423</v>
      </c>
      <c r="C15" s="76">
        <f>SUM(C8:C14)</f>
        <v>29489518.91</v>
      </c>
      <c r="D15" s="76">
        <f>SUM(D8:D14)</f>
        <v>101016209.25999999</v>
      </c>
      <c r="E15" s="72"/>
    </row>
    <row r="16" spans="1:5" x14ac:dyDescent="0.2">
      <c r="A16" s="43"/>
      <c r="B16" s="43"/>
      <c r="C16" s="43"/>
      <c r="D16" s="43"/>
      <c r="E16" s="43"/>
    </row>
    <row r="17" spans="1:5" x14ac:dyDescent="0.2">
      <c r="A17" s="45" t="s">
        <v>110</v>
      </c>
      <c r="B17" s="45"/>
      <c r="C17" s="45"/>
      <c r="D17" s="45"/>
      <c r="E17" s="45"/>
    </row>
    <row r="18" spans="1:5" x14ac:dyDescent="0.2">
      <c r="A18" s="21" t="s">
        <v>96</v>
      </c>
      <c r="B18" s="21" t="s">
        <v>93</v>
      </c>
      <c r="C18" s="21" t="s">
        <v>94</v>
      </c>
      <c r="D18" s="21" t="s">
        <v>424</v>
      </c>
      <c r="E18" s="21" t="s">
        <v>113</v>
      </c>
    </row>
    <row r="19" spans="1:5" x14ac:dyDescent="0.2">
      <c r="A19" s="74">
        <v>1230</v>
      </c>
      <c r="B19" s="75" t="s">
        <v>159</v>
      </c>
      <c r="C19" s="119">
        <f>SUM(C20:C26)</f>
        <v>306322862.37</v>
      </c>
      <c r="D19" s="75"/>
      <c r="E19" s="75"/>
    </row>
    <row r="20" spans="1:5" x14ac:dyDescent="0.2">
      <c r="A20" s="71">
        <v>1231</v>
      </c>
      <c r="B20" s="72" t="s">
        <v>160</v>
      </c>
      <c r="C20" s="118">
        <v>64286049.240000002</v>
      </c>
      <c r="D20" s="72"/>
      <c r="E20" s="72"/>
    </row>
    <row r="21" spans="1:5" x14ac:dyDescent="0.2">
      <c r="A21" s="71">
        <v>1232</v>
      </c>
      <c r="B21" s="72" t="s">
        <v>161</v>
      </c>
      <c r="C21" s="118">
        <v>0</v>
      </c>
      <c r="D21" s="72"/>
      <c r="E21" s="72"/>
    </row>
    <row r="22" spans="1:5" x14ac:dyDescent="0.2">
      <c r="A22" s="71">
        <v>1233</v>
      </c>
      <c r="B22" s="72" t="s">
        <v>162</v>
      </c>
      <c r="C22" s="118">
        <v>50001965.740000002</v>
      </c>
      <c r="D22" s="72"/>
      <c r="E22" s="72"/>
    </row>
    <row r="23" spans="1:5" x14ac:dyDescent="0.2">
      <c r="A23" s="71">
        <v>1234</v>
      </c>
      <c r="B23" s="72" t="s">
        <v>163</v>
      </c>
      <c r="C23" s="118">
        <v>18737447</v>
      </c>
      <c r="D23" s="72"/>
      <c r="E23" s="72"/>
    </row>
    <row r="24" spans="1:5" x14ac:dyDescent="0.2">
      <c r="A24" s="71">
        <v>1235</v>
      </c>
      <c r="B24" s="72" t="s">
        <v>164</v>
      </c>
      <c r="C24" s="118">
        <v>106660764.87</v>
      </c>
      <c r="D24" s="72"/>
      <c r="E24" s="72"/>
    </row>
    <row r="25" spans="1:5" x14ac:dyDescent="0.2">
      <c r="A25" s="71">
        <v>1236</v>
      </c>
      <c r="B25" s="72" t="s">
        <v>165</v>
      </c>
      <c r="C25" s="118">
        <v>66636635.520000003</v>
      </c>
      <c r="D25" s="72"/>
      <c r="E25" s="72"/>
    </row>
    <row r="26" spans="1:5" x14ac:dyDescent="0.2">
      <c r="A26" s="71">
        <v>1239</v>
      </c>
      <c r="B26" s="72" t="s">
        <v>166</v>
      </c>
      <c r="C26" s="118">
        <v>0</v>
      </c>
      <c r="D26" s="72"/>
      <c r="E26" s="72"/>
    </row>
    <row r="27" spans="1:5" x14ac:dyDescent="0.2">
      <c r="A27" s="74">
        <v>1240</v>
      </c>
      <c r="B27" s="75" t="s">
        <v>167</v>
      </c>
      <c r="C27" s="119">
        <f>SUM(C28:C35)</f>
        <v>164259460.56</v>
      </c>
      <c r="D27" s="75"/>
      <c r="E27" s="75"/>
    </row>
    <row r="28" spans="1:5" x14ac:dyDescent="0.2">
      <c r="A28" s="71">
        <v>1241</v>
      </c>
      <c r="B28" s="72" t="s">
        <v>168</v>
      </c>
      <c r="C28" s="118">
        <v>35758271.759999998</v>
      </c>
      <c r="D28" s="72"/>
      <c r="E28" s="72"/>
    </row>
    <row r="29" spans="1:5" x14ac:dyDescent="0.2">
      <c r="A29" s="71">
        <v>1242</v>
      </c>
      <c r="B29" s="72" t="s">
        <v>169</v>
      </c>
      <c r="C29" s="118">
        <v>6540212.7300000004</v>
      </c>
      <c r="D29" s="72"/>
      <c r="E29" s="72"/>
    </row>
    <row r="30" spans="1:5" x14ac:dyDescent="0.2">
      <c r="A30" s="71">
        <v>1243</v>
      </c>
      <c r="B30" s="72" t="s">
        <v>170</v>
      </c>
      <c r="C30" s="118">
        <v>196983.36</v>
      </c>
      <c r="D30" s="72"/>
      <c r="E30" s="72"/>
    </row>
    <row r="31" spans="1:5" x14ac:dyDescent="0.2">
      <c r="A31" s="71">
        <v>1244</v>
      </c>
      <c r="B31" s="72" t="s">
        <v>171</v>
      </c>
      <c r="C31" s="118">
        <v>94294373.140000001</v>
      </c>
      <c r="D31" s="72"/>
      <c r="E31" s="72"/>
    </row>
    <row r="32" spans="1:5" x14ac:dyDescent="0.2">
      <c r="A32" s="71">
        <v>1245</v>
      </c>
      <c r="B32" s="72" t="s">
        <v>172</v>
      </c>
      <c r="C32" s="118">
        <v>699554.07</v>
      </c>
      <c r="D32" s="72"/>
      <c r="E32" s="72"/>
    </row>
    <row r="33" spans="1:5" x14ac:dyDescent="0.2">
      <c r="A33" s="71">
        <v>1246</v>
      </c>
      <c r="B33" s="72" t="s">
        <v>173</v>
      </c>
      <c r="C33" s="118">
        <v>25677467.09</v>
      </c>
      <c r="D33" s="72"/>
      <c r="E33" s="72"/>
    </row>
    <row r="34" spans="1:5" x14ac:dyDescent="0.2">
      <c r="A34" s="71">
        <v>1247</v>
      </c>
      <c r="B34" s="72" t="s">
        <v>174</v>
      </c>
      <c r="C34" s="118">
        <v>1092598.4099999999</v>
      </c>
      <c r="D34" s="72"/>
      <c r="E34" s="72"/>
    </row>
    <row r="35" spans="1:5" x14ac:dyDescent="0.2">
      <c r="A35" s="71">
        <v>1248</v>
      </c>
      <c r="B35" s="72" t="s">
        <v>175</v>
      </c>
      <c r="C35" s="118">
        <v>0</v>
      </c>
      <c r="D35" s="72"/>
      <c r="E35" s="72"/>
    </row>
    <row r="36" spans="1:5" x14ac:dyDescent="0.2">
      <c r="A36" s="74">
        <v>1250</v>
      </c>
      <c r="B36" s="75" t="s">
        <v>177</v>
      </c>
      <c r="C36" s="119">
        <f>SUM(C37:C41)</f>
        <v>4482502.63</v>
      </c>
      <c r="D36" s="75"/>
      <c r="E36" s="75"/>
    </row>
    <row r="37" spans="1:5" x14ac:dyDescent="0.2">
      <c r="A37" s="71">
        <v>1251</v>
      </c>
      <c r="B37" s="72" t="s">
        <v>178</v>
      </c>
      <c r="C37" s="118">
        <v>4337879.78</v>
      </c>
      <c r="D37" s="72"/>
      <c r="E37" s="72"/>
    </row>
    <row r="38" spans="1:5" x14ac:dyDescent="0.2">
      <c r="A38" s="71">
        <v>1252</v>
      </c>
      <c r="B38" s="72" t="s">
        <v>179</v>
      </c>
      <c r="C38" s="118">
        <v>0</v>
      </c>
      <c r="D38" s="72"/>
      <c r="E38" s="72"/>
    </row>
    <row r="39" spans="1:5" x14ac:dyDescent="0.2">
      <c r="A39" s="71">
        <v>1253</v>
      </c>
      <c r="B39" s="72" t="s">
        <v>180</v>
      </c>
      <c r="C39" s="118">
        <v>0</v>
      </c>
      <c r="D39" s="72"/>
      <c r="E39" s="72"/>
    </row>
    <row r="40" spans="1:5" x14ac:dyDescent="0.2">
      <c r="A40" s="71">
        <v>1254</v>
      </c>
      <c r="B40" s="72" t="s">
        <v>181</v>
      </c>
      <c r="C40" s="118">
        <v>144622.85</v>
      </c>
      <c r="D40" s="72"/>
      <c r="E40" s="72"/>
    </row>
    <row r="41" spans="1:5" x14ac:dyDescent="0.2">
      <c r="A41" s="71">
        <v>1259</v>
      </c>
      <c r="B41" s="72" t="s">
        <v>182</v>
      </c>
      <c r="C41" s="118">
        <v>0</v>
      </c>
      <c r="D41" s="72"/>
      <c r="E41" s="72"/>
    </row>
    <row r="42" spans="1:5" x14ac:dyDescent="0.2">
      <c r="A42" s="43"/>
      <c r="B42" s="43"/>
      <c r="C42" s="43"/>
      <c r="D42" s="43"/>
      <c r="E42" s="43"/>
    </row>
    <row r="43" spans="1:5" x14ac:dyDescent="0.2">
      <c r="A43" s="45" t="s">
        <v>573</v>
      </c>
      <c r="B43" s="45"/>
      <c r="C43" s="45"/>
      <c r="D43" s="45"/>
      <c r="E43" s="45"/>
    </row>
    <row r="44" spans="1:5" x14ac:dyDescent="0.2">
      <c r="A44" s="21" t="s">
        <v>96</v>
      </c>
      <c r="B44" s="21" t="s">
        <v>93</v>
      </c>
      <c r="C44" s="21" t="s">
        <v>111</v>
      </c>
      <c r="D44" s="21" t="s">
        <v>112</v>
      </c>
      <c r="E44" s="21"/>
    </row>
    <row r="45" spans="1:5" x14ac:dyDescent="0.2">
      <c r="A45" s="74">
        <v>5500</v>
      </c>
      <c r="B45" s="75" t="s">
        <v>370</v>
      </c>
      <c r="C45" s="76">
        <v>30746053.18</v>
      </c>
      <c r="D45" s="76">
        <v>0</v>
      </c>
      <c r="E45" s="75"/>
    </row>
    <row r="46" spans="1:5" x14ac:dyDescent="0.2">
      <c r="A46" s="71">
        <v>5510</v>
      </c>
      <c r="B46" s="72" t="s">
        <v>371</v>
      </c>
      <c r="C46" s="73">
        <v>30746053.18</v>
      </c>
      <c r="D46" s="73">
        <v>0</v>
      </c>
      <c r="E46" s="72"/>
    </row>
    <row r="47" spans="1:5" x14ac:dyDescent="0.2">
      <c r="A47" s="71">
        <v>5511</v>
      </c>
      <c r="B47" s="72" t="s">
        <v>372</v>
      </c>
      <c r="C47" s="73">
        <v>0</v>
      </c>
      <c r="D47" s="73">
        <v>0</v>
      </c>
      <c r="E47" s="72"/>
    </row>
    <row r="48" spans="1:5" x14ac:dyDescent="0.2">
      <c r="A48" s="71">
        <v>5512</v>
      </c>
      <c r="B48" s="72" t="s">
        <v>373</v>
      </c>
      <c r="C48" s="73">
        <v>0</v>
      </c>
      <c r="D48" s="73">
        <v>0</v>
      </c>
      <c r="E48" s="72"/>
    </row>
    <row r="49" spans="1:5" x14ac:dyDescent="0.2">
      <c r="A49" s="71">
        <v>5513</v>
      </c>
      <c r="B49" s="72" t="s">
        <v>374</v>
      </c>
      <c r="C49" s="73">
        <v>2500098.2799999998</v>
      </c>
      <c r="D49" s="73">
        <v>0</v>
      </c>
      <c r="E49" s="72"/>
    </row>
    <row r="50" spans="1:5" x14ac:dyDescent="0.2">
      <c r="A50" s="71">
        <v>5514</v>
      </c>
      <c r="B50" s="72" t="s">
        <v>375</v>
      </c>
      <c r="C50" s="73">
        <v>87500</v>
      </c>
      <c r="D50" s="73">
        <v>0</v>
      </c>
      <c r="E50" s="72"/>
    </row>
    <row r="51" spans="1:5" x14ac:dyDescent="0.2">
      <c r="A51" s="71">
        <v>5515</v>
      </c>
      <c r="B51" s="72" t="s">
        <v>376</v>
      </c>
      <c r="C51" s="73">
        <v>27790423.16</v>
      </c>
      <c r="D51" s="73">
        <v>0</v>
      </c>
      <c r="E51" s="72"/>
    </row>
    <row r="52" spans="1:5" x14ac:dyDescent="0.2">
      <c r="A52" s="71">
        <v>5516</v>
      </c>
      <c r="B52" s="72" t="s">
        <v>377</v>
      </c>
      <c r="C52" s="73">
        <v>0</v>
      </c>
      <c r="D52" s="73">
        <v>0</v>
      </c>
      <c r="E52" s="72"/>
    </row>
    <row r="53" spans="1:5" x14ac:dyDescent="0.2">
      <c r="A53" s="71">
        <v>5517</v>
      </c>
      <c r="B53" s="72" t="s">
        <v>378</v>
      </c>
      <c r="C53" s="73">
        <v>368031.74</v>
      </c>
      <c r="D53" s="73">
        <v>0</v>
      </c>
      <c r="E53" s="72"/>
    </row>
    <row r="54" spans="1:5" x14ac:dyDescent="0.2">
      <c r="A54" s="71">
        <v>5518</v>
      </c>
      <c r="B54" s="72" t="s">
        <v>47</v>
      </c>
      <c r="C54" s="73">
        <v>0</v>
      </c>
      <c r="D54" s="73">
        <v>0</v>
      </c>
      <c r="E54" s="72"/>
    </row>
    <row r="55" spans="1:5" x14ac:dyDescent="0.2">
      <c r="A55" s="71">
        <v>5520</v>
      </c>
      <c r="B55" s="72" t="s">
        <v>46</v>
      </c>
      <c r="C55" s="73">
        <v>0</v>
      </c>
      <c r="D55" s="73">
        <v>0</v>
      </c>
      <c r="E55" s="72"/>
    </row>
    <row r="56" spans="1:5" x14ac:dyDescent="0.2">
      <c r="A56" s="71">
        <v>5521</v>
      </c>
      <c r="B56" s="72" t="s">
        <v>379</v>
      </c>
      <c r="C56" s="73">
        <v>0</v>
      </c>
      <c r="D56" s="73">
        <v>0</v>
      </c>
      <c r="E56" s="72"/>
    </row>
    <row r="57" spans="1:5" x14ac:dyDescent="0.2">
      <c r="A57" s="71">
        <v>5522</v>
      </c>
      <c r="B57" s="72" t="s">
        <v>380</v>
      </c>
      <c r="C57" s="73">
        <v>0</v>
      </c>
      <c r="D57" s="73">
        <v>0</v>
      </c>
      <c r="E57" s="72"/>
    </row>
    <row r="58" spans="1:5" x14ac:dyDescent="0.2">
      <c r="A58" s="71">
        <v>5530</v>
      </c>
      <c r="B58" s="72" t="s">
        <v>381</v>
      </c>
      <c r="C58" s="73">
        <v>0</v>
      </c>
      <c r="D58" s="73">
        <v>0</v>
      </c>
      <c r="E58" s="72"/>
    </row>
    <row r="59" spans="1:5" x14ac:dyDescent="0.2">
      <c r="A59" s="71">
        <v>5531</v>
      </c>
      <c r="B59" s="72" t="s">
        <v>382</v>
      </c>
      <c r="C59" s="73">
        <v>0</v>
      </c>
      <c r="D59" s="73">
        <v>0</v>
      </c>
      <c r="E59" s="72"/>
    </row>
    <row r="60" spans="1:5" x14ac:dyDescent="0.2">
      <c r="A60" s="71">
        <v>5532</v>
      </c>
      <c r="B60" s="72" t="s">
        <v>383</v>
      </c>
      <c r="C60" s="73">
        <v>0</v>
      </c>
      <c r="D60" s="73">
        <v>0</v>
      </c>
      <c r="E60" s="72"/>
    </row>
    <row r="61" spans="1:5" x14ac:dyDescent="0.2">
      <c r="A61" s="71">
        <v>5533</v>
      </c>
      <c r="B61" s="72" t="s">
        <v>384</v>
      </c>
      <c r="C61" s="73">
        <v>0</v>
      </c>
      <c r="D61" s="73">
        <v>0</v>
      </c>
      <c r="E61" s="72"/>
    </row>
    <row r="62" spans="1:5" x14ac:dyDescent="0.2">
      <c r="A62" s="71">
        <v>5534</v>
      </c>
      <c r="B62" s="72" t="s">
        <v>385</v>
      </c>
      <c r="C62" s="73">
        <v>0</v>
      </c>
      <c r="D62" s="73">
        <v>0</v>
      </c>
      <c r="E62" s="72"/>
    </row>
    <row r="63" spans="1:5" x14ac:dyDescent="0.2">
      <c r="A63" s="71">
        <v>5535</v>
      </c>
      <c r="B63" s="72" t="s">
        <v>386</v>
      </c>
      <c r="C63" s="73">
        <v>0</v>
      </c>
      <c r="D63" s="73">
        <v>0</v>
      </c>
      <c r="E63" s="72"/>
    </row>
    <row r="64" spans="1:5" x14ac:dyDescent="0.2">
      <c r="A64" s="71">
        <v>5540</v>
      </c>
      <c r="B64" s="72" t="s">
        <v>387</v>
      </c>
      <c r="C64" s="73">
        <v>0</v>
      </c>
      <c r="D64" s="73">
        <v>0</v>
      </c>
      <c r="E64" s="72"/>
    </row>
    <row r="65" spans="1:5" x14ac:dyDescent="0.2">
      <c r="A65" s="71">
        <v>5541</v>
      </c>
      <c r="B65" s="72" t="s">
        <v>387</v>
      </c>
      <c r="C65" s="73">
        <v>0</v>
      </c>
      <c r="D65" s="73">
        <v>0</v>
      </c>
      <c r="E65" s="72"/>
    </row>
    <row r="66" spans="1:5" x14ac:dyDescent="0.2">
      <c r="A66" s="71">
        <v>5550</v>
      </c>
      <c r="B66" s="72" t="s">
        <v>388</v>
      </c>
      <c r="C66" s="73">
        <v>0</v>
      </c>
      <c r="D66" s="73">
        <v>0</v>
      </c>
      <c r="E66" s="72"/>
    </row>
    <row r="67" spans="1:5" x14ac:dyDescent="0.2">
      <c r="A67" s="71">
        <v>5551</v>
      </c>
      <c r="B67" s="72" t="s">
        <v>388</v>
      </c>
      <c r="C67" s="73">
        <v>0</v>
      </c>
      <c r="D67" s="73">
        <v>0</v>
      </c>
      <c r="E67" s="72"/>
    </row>
    <row r="68" spans="1:5" x14ac:dyDescent="0.2">
      <c r="A68" s="71">
        <v>5590</v>
      </c>
      <c r="B68" s="72" t="s">
        <v>389</v>
      </c>
      <c r="C68" s="73">
        <v>0</v>
      </c>
      <c r="D68" s="73">
        <v>0</v>
      </c>
      <c r="E68" s="72"/>
    </row>
    <row r="69" spans="1:5" x14ac:dyDescent="0.2">
      <c r="A69" s="71">
        <v>5591</v>
      </c>
      <c r="B69" s="72" t="s">
        <v>390</v>
      </c>
      <c r="C69" s="73">
        <v>0</v>
      </c>
      <c r="D69" s="73">
        <v>0</v>
      </c>
      <c r="E69" s="72"/>
    </row>
    <row r="70" spans="1:5" x14ac:dyDescent="0.2">
      <c r="A70" s="71">
        <v>5592</v>
      </c>
      <c r="B70" s="72" t="s">
        <v>391</v>
      </c>
      <c r="C70" s="73">
        <v>0</v>
      </c>
      <c r="D70" s="73">
        <v>0</v>
      </c>
      <c r="E70" s="72"/>
    </row>
    <row r="71" spans="1:5" x14ac:dyDescent="0.2">
      <c r="A71" s="71">
        <v>5593</v>
      </c>
      <c r="B71" s="72" t="s">
        <v>392</v>
      </c>
      <c r="C71" s="73">
        <v>0</v>
      </c>
      <c r="D71" s="73">
        <v>0</v>
      </c>
      <c r="E71" s="72"/>
    </row>
    <row r="72" spans="1:5" x14ac:dyDescent="0.2">
      <c r="A72" s="71">
        <v>5594</v>
      </c>
      <c r="B72" s="72" t="s">
        <v>393</v>
      </c>
      <c r="C72" s="73">
        <v>0</v>
      </c>
      <c r="D72" s="73">
        <v>0</v>
      </c>
      <c r="E72" s="72"/>
    </row>
    <row r="73" spans="1:5" x14ac:dyDescent="0.2">
      <c r="A73" s="71">
        <v>5595</v>
      </c>
      <c r="B73" s="72" t="s">
        <v>394</v>
      </c>
      <c r="C73" s="73">
        <v>0</v>
      </c>
      <c r="D73" s="73">
        <v>0</v>
      </c>
      <c r="E73" s="72"/>
    </row>
    <row r="74" spans="1:5" x14ac:dyDescent="0.2">
      <c r="A74" s="71">
        <v>5596</v>
      </c>
      <c r="B74" s="72" t="s">
        <v>287</v>
      </c>
      <c r="C74" s="73">
        <v>0</v>
      </c>
      <c r="D74" s="73">
        <v>0</v>
      </c>
      <c r="E74" s="72"/>
    </row>
    <row r="75" spans="1:5" x14ac:dyDescent="0.2">
      <c r="A75" s="71">
        <v>5597</v>
      </c>
      <c r="B75" s="72" t="s">
        <v>395</v>
      </c>
      <c r="C75" s="73">
        <v>0</v>
      </c>
      <c r="D75" s="73">
        <v>0</v>
      </c>
      <c r="E75" s="72"/>
    </row>
    <row r="76" spans="1:5" x14ac:dyDescent="0.2">
      <c r="A76" s="71">
        <v>5599</v>
      </c>
      <c r="B76" s="72" t="s">
        <v>396</v>
      </c>
      <c r="C76" s="73">
        <v>0</v>
      </c>
      <c r="D76" s="73">
        <v>0</v>
      </c>
      <c r="E76" s="72"/>
    </row>
    <row r="77" spans="1:5" x14ac:dyDescent="0.2">
      <c r="A77" s="74">
        <v>5600</v>
      </c>
      <c r="B77" s="75" t="s">
        <v>45</v>
      </c>
      <c r="C77" s="76">
        <v>12984236.279999999</v>
      </c>
      <c r="D77" s="76">
        <v>0</v>
      </c>
      <c r="E77" s="75"/>
    </row>
    <row r="78" spans="1:5" x14ac:dyDescent="0.2">
      <c r="A78" s="71">
        <v>5610</v>
      </c>
      <c r="B78" s="72" t="s">
        <v>397</v>
      </c>
      <c r="C78" s="73">
        <v>12984236.279999999</v>
      </c>
      <c r="D78" s="73">
        <v>0</v>
      </c>
      <c r="E78" s="72"/>
    </row>
    <row r="79" spans="1:5" x14ac:dyDescent="0.2">
      <c r="A79" s="71">
        <v>5611</v>
      </c>
      <c r="B79" s="72" t="s">
        <v>398</v>
      </c>
      <c r="C79" s="73">
        <v>12984236.279999999</v>
      </c>
      <c r="D79" s="73">
        <v>0</v>
      </c>
      <c r="E79" s="7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C20"/>
  <sheetViews>
    <sheetView showGridLines="0" workbookViewId="0">
      <selection sqref="A1:C1"/>
    </sheetView>
  </sheetViews>
  <sheetFormatPr baseColWidth="10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129" t="str">
        <f>ESF!A1</f>
        <v>MUNICIPIO DE GUANAJUATO</v>
      </c>
      <c r="B1" s="130"/>
      <c r="C1" s="131"/>
    </row>
    <row r="2" spans="1:3" s="11" customFormat="1" ht="18" customHeight="1" x14ac:dyDescent="0.25">
      <c r="A2" s="132" t="s">
        <v>429</v>
      </c>
      <c r="B2" s="133"/>
      <c r="C2" s="134"/>
    </row>
    <row r="3" spans="1:3" s="11" customFormat="1" ht="18" customHeight="1" x14ac:dyDescent="0.25">
      <c r="A3" s="135" t="str">
        <f>ESF!A3</f>
        <v>Correspondientes del 01 de Enero al 31 de Diciembre de 2019</v>
      </c>
      <c r="B3" s="136"/>
      <c r="C3" s="137"/>
    </row>
    <row r="4" spans="1:3" s="13" customFormat="1" ht="18" customHeight="1" x14ac:dyDescent="0.2">
      <c r="A4" s="138" t="s">
        <v>425</v>
      </c>
      <c r="B4" s="139"/>
      <c r="C4" s="140"/>
    </row>
    <row r="5" spans="1:3" x14ac:dyDescent="0.2">
      <c r="A5" s="77" t="s">
        <v>459</v>
      </c>
      <c r="B5" s="77"/>
      <c r="C5" s="78">
        <v>798081910.97000003</v>
      </c>
    </row>
    <row r="6" spans="1:3" x14ac:dyDescent="0.2">
      <c r="A6" s="79"/>
      <c r="B6" s="80"/>
      <c r="C6" s="81"/>
    </row>
    <row r="7" spans="1:3" x14ac:dyDescent="0.2">
      <c r="A7" s="82" t="s">
        <v>460</v>
      </c>
      <c r="B7" s="83"/>
      <c r="C7" s="84">
        <v>0</v>
      </c>
    </row>
    <row r="8" spans="1:3" x14ac:dyDescent="0.2">
      <c r="A8" s="85" t="s">
        <v>461</v>
      </c>
      <c r="B8" s="86" t="s">
        <v>274</v>
      </c>
      <c r="C8" s="87">
        <v>0</v>
      </c>
    </row>
    <row r="9" spans="1:3" x14ac:dyDescent="0.2">
      <c r="A9" s="88" t="s">
        <v>462</v>
      </c>
      <c r="B9" s="89" t="s">
        <v>471</v>
      </c>
      <c r="C9" s="87">
        <v>0</v>
      </c>
    </row>
    <row r="10" spans="1:3" x14ac:dyDescent="0.2">
      <c r="A10" s="88" t="s">
        <v>463</v>
      </c>
      <c r="B10" s="89" t="s">
        <v>282</v>
      </c>
      <c r="C10" s="87">
        <v>0</v>
      </c>
    </row>
    <row r="11" spans="1:3" x14ac:dyDescent="0.2">
      <c r="A11" s="88" t="s">
        <v>464</v>
      </c>
      <c r="B11" s="89" t="s">
        <v>283</v>
      </c>
      <c r="C11" s="87">
        <v>0</v>
      </c>
    </row>
    <row r="12" spans="1:3" x14ac:dyDescent="0.2">
      <c r="A12" s="88" t="s">
        <v>465</v>
      </c>
      <c r="B12" s="89" t="s">
        <v>284</v>
      </c>
      <c r="C12" s="87">
        <v>0</v>
      </c>
    </row>
    <row r="13" spans="1:3" x14ac:dyDescent="0.2">
      <c r="A13" s="85" t="s">
        <v>466</v>
      </c>
      <c r="B13" s="86" t="s">
        <v>467</v>
      </c>
      <c r="C13" s="87">
        <v>0</v>
      </c>
    </row>
    <row r="14" spans="1:3" x14ac:dyDescent="0.2">
      <c r="A14" s="79"/>
      <c r="B14" s="90"/>
      <c r="C14" s="91"/>
    </row>
    <row r="15" spans="1:3" x14ac:dyDescent="0.2">
      <c r="A15" s="82" t="s">
        <v>49</v>
      </c>
      <c r="B15" s="83"/>
      <c r="C15" s="84">
        <v>54283882.549999997</v>
      </c>
    </row>
    <row r="16" spans="1:3" x14ac:dyDescent="0.2">
      <c r="A16" s="85">
        <v>3.1</v>
      </c>
      <c r="B16" s="89" t="s">
        <v>470</v>
      </c>
      <c r="C16" s="87">
        <v>0</v>
      </c>
    </row>
    <row r="17" spans="1:3" x14ac:dyDescent="0.2">
      <c r="A17" s="88">
        <v>3.2</v>
      </c>
      <c r="B17" s="89" t="s">
        <v>468</v>
      </c>
      <c r="C17" s="87">
        <v>54283882.549999997</v>
      </c>
    </row>
    <row r="18" spans="1:3" x14ac:dyDescent="0.2">
      <c r="A18" s="88">
        <v>3.3</v>
      </c>
      <c r="B18" s="86" t="s">
        <v>469</v>
      </c>
      <c r="C18" s="92">
        <v>0</v>
      </c>
    </row>
    <row r="19" spans="1:3" x14ac:dyDescent="0.2">
      <c r="A19" s="79"/>
      <c r="B19" s="93"/>
      <c r="C19" s="94"/>
    </row>
    <row r="20" spans="1:3" x14ac:dyDescent="0.2">
      <c r="A20" s="77" t="s">
        <v>48</v>
      </c>
      <c r="B20" s="77"/>
      <c r="C20" s="78">
        <v>743798028.42000008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C39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129" t="str">
        <f>ESF!A1</f>
        <v>MUNICIPIO DE GUANAJUATO</v>
      </c>
      <c r="B1" s="130"/>
      <c r="C1" s="131"/>
    </row>
    <row r="2" spans="1:3" s="14" customFormat="1" ht="18.95" customHeight="1" x14ac:dyDescent="0.25">
      <c r="A2" s="141" t="s">
        <v>430</v>
      </c>
      <c r="B2" s="142"/>
      <c r="C2" s="143"/>
    </row>
    <row r="3" spans="1:3" s="14" customFormat="1" ht="18.95" customHeight="1" x14ac:dyDescent="0.25">
      <c r="A3" s="135" t="str">
        <f>ESF!A3</f>
        <v>Correspondientes del 01 de Enero al 31 de Diciembre de 2019</v>
      </c>
      <c r="B3" s="136"/>
      <c r="C3" s="137"/>
    </row>
    <row r="4" spans="1:3" x14ac:dyDescent="0.2">
      <c r="A4" s="138" t="s">
        <v>425</v>
      </c>
      <c r="B4" s="139"/>
      <c r="C4" s="140"/>
    </row>
    <row r="5" spans="1:3" x14ac:dyDescent="0.2">
      <c r="A5" s="77" t="s">
        <v>472</v>
      </c>
      <c r="B5" s="77"/>
      <c r="C5" s="95">
        <v>756230557.97000003</v>
      </c>
    </row>
    <row r="6" spans="1:3" x14ac:dyDescent="0.2">
      <c r="A6" s="96"/>
      <c r="B6" s="80"/>
      <c r="C6" s="97"/>
    </row>
    <row r="7" spans="1:3" x14ac:dyDescent="0.2">
      <c r="A7" s="82" t="s">
        <v>473</v>
      </c>
      <c r="B7" s="83"/>
      <c r="C7" s="84">
        <v>145460488.29000002</v>
      </c>
    </row>
    <row r="8" spans="1:3" x14ac:dyDescent="0.2">
      <c r="A8" s="98">
        <v>2.1</v>
      </c>
      <c r="B8" s="86" t="s">
        <v>302</v>
      </c>
      <c r="C8" s="87">
        <v>0</v>
      </c>
    </row>
    <row r="9" spans="1:3" x14ac:dyDescent="0.2">
      <c r="A9" s="98">
        <v>2.2000000000000002</v>
      </c>
      <c r="B9" s="86" t="s">
        <v>299</v>
      </c>
      <c r="C9" s="87">
        <v>0</v>
      </c>
    </row>
    <row r="10" spans="1:3" x14ac:dyDescent="0.2">
      <c r="A10" s="99">
        <v>2.2999999999999998</v>
      </c>
      <c r="B10" s="89" t="s">
        <v>168</v>
      </c>
      <c r="C10" s="87">
        <v>2998015.21</v>
      </c>
    </row>
    <row r="11" spans="1:3" x14ac:dyDescent="0.2">
      <c r="A11" s="99">
        <v>2.4</v>
      </c>
      <c r="B11" s="89" t="s">
        <v>169</v>
      </c>
      <c r="C11" s="87">
        <v>196632.38</v>
      </c>
    </row>
    <row r="12" spans="1:3" x14ac:dyDescent="0.2">
      <c r="A12" s="99">
        <v>2.5</v>
      </c>
      <c r="B12" s="89" t="s">
        <v>170</v>
      </c>
      <c r="C12" s="87">
        <v>120593.60000000001</v>
      </c>
    </row>
    <row r="13" spans="1:3" x14ac:dyDescent="0.2">
      <c r="A13" s="99">
        <v>2.6</v>
      </c>
      <c r="B13" s="89" t="s">
        <v>171</v>
      </c>
      <c r="C13" s="87">
        <v>9425507.1199999992</v>
      </c>
    </row>
    <row r="14" spans="1:3" x14ac:dyDescent="0.2">
      <c r="A14" s="99">
        <v>2.7</v>
      </c>
      <c r="B14" s="89" t="s">
        <v>172</v>
      </c>
      <c r="C14" s="87">
        <v>0</v>
      </c>
    </row>
    <row r="15" spans="1:3" x14ac:dyDescent="0.2">
      <c r="A15" s="99">
        <v>2.8</v>
      </c>
      <c r="B15" s="89" t="s">
        <v>173</v>
      </c>
      <c r="C15" s="87">
        <v>3170336.6700000004</v>
      </c>
    </row>
    <row r="16" spans="1:3" x14ac:dyDescent="0.2">
      <c r="A16" s="99">
        <v>2.9</v>
      </c>
      <c r="B16" s="89" t="s">
        <v>175</v>
      </c>
      <c r="C16" s="87">
        <v>0</v>
      </c>
    </row>
    <row r="17" spans="1:3" x14ac:dyDescent="0.2">
      <c r="A17" s="99" t="s">
        <v>474</v>
      </c>
      <c r="B17" s="89" t="s">
        <v>475</v>
      </c>
      <c r="C17" s="87">
        <v>10500000</v>
      </c>
    </row>
    <row r="18" spans="1:3" x14ac:dyDescent="0.2">
      <c r="A18" s="99" t="s">
        <v>504</v>
      </c>
      <c r="B18" s="89" t="s">
        <v>177</v>
      </c>
      <c r="C18" s="87">
        <v>873718.96</v>
      </c>
    </row>
    <row r="19" spans="1:3" x14ac:dyDescent="0.2">
      <c r="A19" s="99" t="s">
        <v>505</v>
      </c>
      <c r="B19" s="89" t="s">
        <v>476</v>
      </c>
      <c r="C19" s="87">
        <v>100412040.76000001</v>
      </c>
    </row>
    <row r="20" spans="1:3" x14ac:dyDescent="0.2">
      <c r="A20" s="99" t="s">
        <v>506</v>
      </c>
      <c r="B20" s="89" t="s">
        <v>477</v>
      </c>
      <c r="C20" s="87">
        <v>14367470.189999999</v>
      </c>
    </row>
    <row r="21" spans="1:3" x14ac:dyDescent="0.2">
      <c r="A21" s="99" t="s">
        <v>507</v>
      </c>
      <c r="B21" s="89" t="s">
        <v>478</v>
      </c>
      <c r="C21" s="87">
        <v>0</v>
      </c>
    </row>
    <row r="22" spans="1:3" x14ac:dyDescent="0.2">
      <c r="A22" s="99" t="s">
        <v>479</v>
      </c>
      <c r="B22" s="89" t="s">
        <v>480</v>
      </c>
      <c r="C22" s="87">
        <v>0</v>
      </c>
    </row>
    <row r="23" spans="1:3" x14ac:dyDescent="0.2">
      <c r="A23" s="99" t="s">
        <v>481</v>
      </c>
      <c r="B23" s="89" t="s">
        <v>482</v>
      </c>
      <c r="C23" s="87">
        <v>0</v>
      </c>
    </row>
    <row r="24" spans="1:3" x14ac:dyDescent="0.2">
      <c r="A24" s="99" t="s">
        <v>483</v>
      </c>
      <c r="B24" s="89" t="s">
        <v>484</v>
      </c>
      <c r="C24" s="87">
        <v>0</v>
      </c>
    </row>
    <row r="25" spans="1:3" x14ac:dyDescent="0.2">
      <c r="A25" s="99" t="s">
        <v>485</v>
      </c>
      <c r="B25" s="89" t="s">
        <v>486</v>
      </c>
      <c r="C25" s="87">
        <v>0</v>
      </c>
    </row>
    <row r="26" spans="1:3" x14ac:dyDescent="0.2">
      <c r="A26" s="99" t="s">
        <v>487</v>
      </c>
      <c r="B26" s="89" t="s">
        <v>488</v>
      </c>
      <c r="C26" s="87">
        <v>3396173.4</v>
      </c>
    </row>
    <row r="27" spans="1:3" x14ac:dyDescent="0.2">
      <c r="A27" s="99" t="s">
        <v>489</v>
      </c>
      <c r="B27" s="89" t="s">
        <v>490</v>
      </c>
      <c r="C27" s="87">
        <v>0</v>
      </c>
    </row>
    <row r="28" spans="1:3" x14ac:dyDescent="0.2">
      <c r="A28" s="99" t="s">
        <v>491</v>
      </c>
      <c r="B28" s="86" t="s">
        <v>492</v>
      </c>
      <c r="C28" s="87">
        <v>0</v>
      </c>
    </row>
    <row r="29" spans="1:3" x14ac:dyDescent="0.2">
      <c r="A29" s="100"/>
      <c r="B29" s="101"/>
      <c r="C29" s="102"/>
    </row>
    <row r="30" spans="1:3" x14ac:dyDescent="0.2">
      <c r="A30" s="82" t="s">
        <v>493</v>
      </c>
      <c r="B30" s="83"/>
      <c r="C30" s="84">
        <v>43730289.460000001</v>
      </c>
    </row>
    <row r="31" spans="1:3" x14ac:dyDescent="0.2">
      <c r="A31" s="99" t="s">
        <v>494</v>
      </c>
      <c r="B31" s="89" t="s">
        <v>371</v>
      </c>
      <c r="C31" s="87">
        <v>30746053.18</v>
      </c>
    </row>
    <row r="32" spans="1:3" x14ac:dyDescent="0.2">
      <c r="A32" s="99" t="s">
        <v>495</v>
      </c>
      <c r="B32" s="89" t="s">
        <v>46</v>
      </c>
      <c r="C32" s="87">
        <v>0</v>
      </c>
    </row>
    <row r="33" spans="1:3" x14ac:dyDescent="0.2">
      <c r="A33" s="99" t="s">
        <v>496</v>
      </c>
      <c r="B33" s="89" t="s">
        <v>381</v>
      </c>
      <c r="C33" s="87">
        <v>0</v>
      </c>
    </row>
    <row r="34" spans="1:3" x14ac:dyDescent="0.2">
      <c r="A34" s="99" t="s">
        <v>497</v>
      </c>
      <c r="B34" s="89" t="s">
        <v>498</v>
      </c>
      <c r="C34" s="87">
        <v>0</v>
      </c>
    </row>
    <row r="35" spans="1:3" x14ac:dyDescent="0.2">
      <c r="A35" s="99" t="s">
        <v>499</v>
      </c>
      <c r="B35" s="89" t="s">
        <v>500</v>
      </c>
      <c r="C35" s="87">
        <v>0</v>
      </c>
    </row>
    <row r="36" spans="1:3" x14ac:dyDescent="0.2">
      <c r="A36" s="99" t="s">
        <v>501</v>
      </c>
      <c r="B36" s="89" t="s">
        <v>389</v>
      </c>
      <c r="C36" s="87">
        <v>0</v>
      </c>
    </row>
    <row r="37" spans="1:3" x14ac:dyDescent="0.2">
      <c r="A37" s="99" t="s">
        <v>502</v>
      </c>
      <c r="B37" s="86" t="s">
        <v>503</v>
      </c>
      <c r="C37" s="92">
        <v>12984236.279999999</v>
      </c>
    </row>
    <row r="38" spans="1:3" x14ac:dyDescent="0.2">
      <c r="A38" s="96"/>
      <c r="B38" s="103"/>
      <c r="C38" s="104"/>
    </row>
    <row r="39" spans="1:3" x14ac:dyDescent="0.2">
      <c r="A39" s="105" t="s">
        <v>50</v>
      </c>
      <c r="B39" s="77"/>
      <c r="C39" s="78">
        <v>654500359.1400001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577A"/>
    <pageSetUpPr fitToPage="1"/>
  </sheetPr>
  <dimension ref="A1:J46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9" width="11" style="8" bestFit="1" customWidth="1"/>
    <col min="10" max="10" width="14.140625" style="8" bestFit="1" customWidth="1"/>
    <col min="11" max="16384" width="9.140625" style="8"/>
  </cols>
  <sheetData>
    <row r="1" spans="1:10" ht="18.95" customHeight="1" x14ac:dyDescent="0.2">
      <c r="A1" s="144" t="str">
        <f>'Notas a los Edos Financieros'!A1</f>
        <v>MUNICIPIO DE GUANAJUATO</v>
      </c>
      <c r="B1" s="145"/>
      <c r="C1" s="145"/>
      <c r="D1" s="145"/>
      <c r="E1" s="145"/>
      <c r="F1" s="145"/>
      <c r="G1" s="19" t="s">
        <v>121</v>
      </c>
      <c r="H1" s="20">
        <f>'Notas a los Edos Financieros'!E1</f>
        <v>2019</v>
      </c>
    </row>
    <row r="2" spans="1:10" ht="18.95" customHeight="1" x14ac:dyDescent="0.2">
      <c r="A2" s="144" t="s">
        <v>431</v>
      </c>
      <c r="B2" s="145"/>
      <c r="C2" s="145"/>
      <c r="D2" s="145"/>
      <c r="E2" s="145"/>
      <c r="F2" s="145"/>
      <c r="G2" s="19" t="s">
        <v>123</v>
      </c>
      <c r="H2" s="20" t="str">
        <f>'Notas a los Edos Financieros'!E2</f>
        <v>Trimestral</v>
      </c>
    </row>
    <row r="3" spans="1:10" ht="18.95" customHeight="1" x14ac:dyDescent="0.2">
      <c r="A3" s="144" t="str">
        <f>'Notas a los Edos Financieros'!A3</f>
        <v>Correspondientes del 01 de Enero al 31 de Diciembre de 2019</v>
      </c>
      <c r="B3" s="145"/>
      <c r="C3" s="145"/>
      <c r="D3" s="145"/>
      <c r="E3" s="145"/>
      <c r="F3" s="145"/>
      <c r="G3" s="19" t="s">
        <v>125</v>
      </c>
      <c r="H3" s="20">
        <f>'Notas a los Edos Financieros'!E3</f>
        <v>4</v>
      </c>
    </row>
    <row r="4" spans="1:10" x14ac:dyDescent="0.2">
      <c r="A4" s="51" t="s">
        <v>574</v>
      </c>
      <c r="B4" s="45"/>
      <c r="C4" s="45"/>
      <c r="D4" s="45"/>
      <c r="E4" s="45"/>
      <c r="F4" s="45"/>
      <c r="G4" s="45"/>
      <c r="H4" s="45"/>
      <c r="I4" s="43"/>
      <c r="J4" s="43"/>
    </row>
    <row r="5" spans="1:10" x14ac:dyDescent="0.2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">
      <c r="A6" s="21" t="s">
        <v>96</v>
      </c>
      <c r="B6" s="21" t="s">
        <v>426</v>
      </c>
      <c r="C6" s="21" t="s">
        <v>112</v>
      </c>
      <c r="D6" s="21" t="s">
        <v>427</v>
      </c>
      <c r="E6" s="21" t="s">
        <v>428</v>
      </c>
      <c r="F6" s="21" t="s">
        <v>111</v>
      </c>
      <c r="G6" s="21" t="s">
        <v>89</v>
      </c>
      <c r="H6" s="21" t="s">
        <v>114</v>
      </c>
      <c r="I6" s="21" t="s">
        <v>115</v>
      </c>
      <c r="J6" s="21" t="s">
        <v>116</v>
      </c>
    </row>
    <row r="7" spans="1:10" s="15" customFormat="1" x14ac:dyDescent="0.2">
      <c r="A7" s="74">
        <v>7000</v>
      </c>
      <c r="B7" s="75" t="s">
        <v>90</v>
      </c>
      <c r="C7" s="75"/>
      <c r="D7" s="75"/>
      <c r="E7" s="75"/>
      <c r="F7" s="75"/>
      <c r="G7" s="75"/>
      <c r="H7" s="75"/>
      <c r="I7" s="75"/>
      <c r="J7" s="46"/>
    </row>
    <row r="8" spans="1:10" x14ac:dyDescent="0.2">
      <c r="A8" s="72">
        <v>7110</v>
      </c>
      <c r="B8" s="72" t="s">
        <v>89</v>
      </c>
      <c r="C8" s="73">
        <v>0</v>
      </c>
      <c r="D8" s="73">
        <v>0</v>
      </c>
      <c r="E8" s="73">
        <v>0</v>
      </c>
      <c r="F8" s="73">
        <v>0</v>
      </c>
      <c r="G8" s="72"/>
      <c r="H8" s="72"/>
      <c r="I8" s="72"/>
      <c r="J8" s="43"/>
    </row>
    <row r="9" spans="1:10" x14ac:dyDescent="0.2">
      <c r="A9" s="72">
        <v>7120</v>
      </c>
      <c r="B9" s="72" t="s">
        <v>88</v>
      </c>
      <c r="C9" s="73">
        <v>0</v>
      </c>
      <c r="D9" s="73">
        <v>0</v>
      </c>
      <c r="E9" s="73">
        <v>0</v>
      </c>
      <c r="F9" s="73">
        <v>0</v>
      </c>
      <c r="G9" s="72"/>
      <c r="H9" s="72"/>
      <c r="I9" s="72"/>
      <c r="J9" s="43"/>
    </row>
    <row r="10" spans="1:10" x14ac:dyDescent="0.2">
      <c r="A10" s="72">
        <v>7130</v>
      </c>
      <c r="B10" s="72" t="s">
        <v>87</v>
      </c>
      <c r="C10" s="73">
        <v>0</v>
      </c>
      <c r="D10" s="73">
        <v>0</v>
      </c>
      <c r="E10" s="73">
        <v>0</v>
      </c>
      <c r="F10" s="73">
        <v>0</v>
      </c>
      <c r="G10" s="72"/>
      <c r="H10" s="72"/>
      <c r="I10" s="72"/>
      <c r="J10" s="43"/>
    </row>
    <row r="11" spans="1:10" x14ac:dyDescent="0.2">
      <c r="A11" s="72">
        <v>7140</v>
      </c>
      <c r="B11" s="72" t="s">
        <v>86</v>
      </c>
      <c r="C11" s="73">
        <v>0</v>
      </c>
      <c r="D11" s="73">
        <v>0</v>
      </c>
      <c r="E11" s="73">
        <v>0</v>
      </c>
      <c r="F11" s="73">
        <v>0</v>
      </c>
      <c r="G11" s="72"/>
      <c r="H11" s="72"/>
      <c r="I11" s="72"/>
      <c r="J11" s="43"/>
    </row>
    <row r="12" spans="1:10" x14ac:dyDescent="0.2">
      <c r="A12" s="72">
        <v>7150</v>
      </c>
      <c r="B12" s="72" t="s">
        <v>85</v>
      </c>
      <c r="C12" s="73">
        <v>0</v>
      </c>
      <c r="D12" s="73">
        <v>0</v>
      </c>
      <c r="E12" s="73">
        <v>0</v>
      </c>
      <c r="F12" s="73">
        <v>0</v>
      </c>
      <c r="G12" s="72"/>
      <c r="H12" s="72"/>
      <c r="I12" s="72"/>
      <c r="J12" s="43"/>
    </row>
    <row r="13" spans="1:10" x14ac:dyDescent="0.2">
      <c r="A13" s="72">
        <v>7160</v>
      </c>
      <c r="B13" s="72" t="s">
        <v>84</v>
      </c>
      <c r="C13" s="73">
        <v>0</v>
      </c>
      <c r="D13" s="73">
        <v>0</v>
      </c>
      <c r="E13" s="73">
        <v>0</v>
      </c>
      <c r="F13" s="73">
        <v>0</v>
      </c>
      <c r="G13" s="72"/>
      <c r="H13" s="72"/>
      <c r="I13" s="72"/>
      <c r="J13" s="43"/>
    </row>
    <row r="14" spans="1:10" x14ac:dyDescent="0.2">
      <c r="A14" s="72">
        <v>7210</v>
      </c>
      <c r="B14" s="72" t="s">
        <v>83</v>
      </c>
      <c r="C14" s="73">
        <v>0</v>
      </c>
      <c r="D14" s="73">
        <v>0</v>
      </c>
      <c r="E14" s="73">
        <v>0</v>
      </c>
      <c r="F14" s="73">
        <v>0</v>
      </c>
      <c r="G14" s="72"/>
      <c r="H14" s="72"/>
      <c r="I14" s="72"/>
      <c r="J14" s="43"/>
    </row>
    <row r="15" spans="1:10" x14ac:dyDescent="0.2">
      <c r="A15" s="72">
        <v>7220</v>
      </c>
      <c r="B15" s="72" t="s">
        <v>82</v>
      </c>
      <c r="C15" s="73">
        <v>0</v>
      </c>
      <c r="D15" s="73">
        <v>0</v>
      </c>
      <c r="E15" s="73">
        <v>0</v>
      </c>
      <c r="F15" s="73">
        <v>0</v>
      </c>
      <c r="G15" s="72"/>
      <c r="H15" s="72"/>
      <c r="I15" s="72"/>
      <c r="J15" s="43"/>
    </row>
    <row r="16" spans="1:10" x14ac:dyDescent="0.2">
      <c r="A16" s="72">
        <v>7230</v>
      </c>
      <c r="B16" s="72" t="s">
        <v>81</v>
      </c>
      <c r="C16" s="73">
        <v>0</v>
      </c>
      <c r="D16" s="73">
        <v>0</v>
      </c>
      <c r="E16" s="73">
        <v>0</v>
      </c>
      <c r="F16" s="73">
        <v>0</v>
      </c>
      <c r="G16" s="72"/>
      <c r="H16" s="72"/>
      <c r="I16" s="72"/>
      <c r="J16" s="43"/>
    </row>
    <row r="17" spans="1:10" x14ac:dyDescent="0.2">
      <c r="A17" s="72">
        <v>7240</v>
      </c>
      <c r="B17" s="72" t="s">
        <v>80</v>
      </c>
      <c r="C17" s="73">
        <v>0</v>
      </c>
      <c r="D17" s="73">
        <v>0</v>
      </c>
      <c r="E17" s="73">
        <v>0</v>
      </c>
      <c r="F17" s="73">
        <v>0</v>
      </c>
      <c r="G17" s="72"/>
      <c r="H17" s="72"/>
      <c r="I17" s="72"/>
      <c r="J17" s="43"/>
    </row>
    <row r="18" spans="1:10" x14ac:dyDescent="0.2">
      <c r="A18" s="72">
        <v>7250</v>
      </c>
      <c r="B18" s="72" t="s">
        <v>79</v>
      </c>
      <c r="C18" s="73">
        <v>0</v>
      </c>
      <c r="D18" s="73">
        <v>0</v>
      </c>
      <c r="E18" s="73">
        <v>0</v>
      </c>
      <c r="F18" s="73">
        <v>0</v>
      </c>
      <c r="G18" s="72"/>
      <c r="H18" s="72"/>
      <c r="I18" s="72"/>
      <c r="J18" s="43"/>
    </row>
    <row r="19" spans="1:10" x14ac:dyDescent="0.2">
      <c r="A19" s="72">
        <v>7260</v>
      </c>
      <c r="B19" s="72" t="s">
        <v>78</v>
      </c>
      <c r="C19" s="73">
        <v>0</v>
      </c>
      <c r="D19" s="73">
        <v>0</v>
      </c>
      <c r="E19" s="73">
        <v>0</v>
      </c>
      <c r="F19" s="73">
        <v>0</v>
      </c>
      <c r="G19" s="72"/>
      <c r="H19" s="72"/>
      <c r="I19" s="72"/>
      <c r="J19" s="43"/>
    </row>
    <row r="20" spans="1:10" x14ac:dyDescent="0.2">
      <c r="A20" s="72">
        <v>7310</v>
      </c>
      <c r="B20" s="72" t="s">
        <v>77</v>
      </c>
      <c r="C20" s="73">
        <v>0</v>
      </c>
      <c r="D20" s="73">
        <v>0</v>
      </c>
      <c r="E20" s="73">
        <v>0</v>
      </c>
      <c r="F20" s="73">
        <v>0</v>
      </c>
      <c r="G20" s="72"/>
      <c r="H20" s="72"/>
      <c r="I20" s="72"/>
      <c r="J20" s="43"/>
    </row>
    <row r="21" spans="1:10" x14ac:dyDescent="0.2">
      <c r="A21" s="72">
        <v>7320</v>
      </c>
      <c r="B21" s="72" t="s">
        <v>76</v>
      </c>
      <c r="C21" s="73">
        <v>0</v>
      </c>
      <c r="D21" s="73">
        <v>0</v>
      </c>
      <c r="E21" s="73">
        <v>0</v>
      </c>
      <c r="F21" s="73">
        <v>0</v>
      </c>
      <c r="G21" s="72"/>
      <c r="H21" s="72"/>
      <c r="I21" s="72"/>
      <c r="J21" s="43"/>
    </row>
    <row r="22" spans="1:10" x14ac:dyDescent="0.2">
      <c r="A22" s="72">
        <v>7330</v>
      </c>
      <c r="B22" s="72" t="s">
        <v>75</v>
      </c>
      <c r="C22" s="73">
        <v>0</v>
      </c>
      <c r="D22" s="73">
        <v>0</v>
      </c>
      <c r="E22" s="73">
        <v>0</v>
      </c>
      <c r="F22" s="73">
        <v>0</v>
      </c>
      <c r="G22" s="72"/>
      <c r="H22" s="72"/>
      <c r="I22" s="72"/>
      <c r="J22" s="43"/>
    </row>
    <row r="23" spans="1:10" x14ac:dyDescent="0.2">
      <c r="A23" s="72">
        <v>7340</v>
      </c>
      <c r="B23" s="72" t="s">
        <v>74</v>
      </c>
      <c r="C23" s="73">
        <v>0</v>
      </c>
      <c r="D23" s="73">
        <v>0</v>
      </c>
      <c r="E23" s="73">
        <v>0</v>
      </c>
      <c r="F23" s="73">
        <v>0</v>
      </c>
      <c r="G23" s="72"/>
      <c r="H23" s="72"/>
      <c r="I23" s="72"/>
      <c r="J23" s="43"/>
    </row>
    <row r="24" spans="1:10" x14ac:dyDescent="0.2">
      <c r="A24" s="72">
        <v>7350</v>
      </c>
      <c r="B24" s="72" t="s">
        <v>73</v>
      </c>
      <c r="C24" s="73">
        <v>0</v>
      </c>
      <c r="D24" s="73">
        <v>0</v>
      </c>
      <c r="E24" s="73">
        <v>0</v>
      </c>
      <c r="F24" s="73">
        <v>0</v>
      </c>
      <c r="G24" s="72"/>
      <c r="H24" s="72"/>
      <c r="I24" s="72"/>
      <c r="J24" s="43"/>
    </row>
    <row r="25" spans="1:10" x14ac:dyDescent="0.2">
      <c r="A25" s="72">
        <v>7360</v>
      </c>
      <c r="B25" s="72" t="s">
        <v>72</v>
      </c>
      <c r="C25" s="73">
        <v>0</v>
      </c>
      <c r="D25" s="73">
        <v>0</v>
      </c>
      <c r="E25" s="73">
        <v>0</v>
      </c>
      <c r="F25" s="73">
        <v>0</v>
      </c>
      <c r="G25" s="72"/>
      <c r="H25" s="72"/>
      <c r="I25" s="72"/>
      <c r="J25" s="43"/>
    </row>
    <row r="26" spans="1:10" x14ac:dyDescent="0.2">
      <c r="A26" s="72">
        <v>7410</v>
      </c>
      <c r="B26" s="72" t="s">
        <v>71</v>
      </c>
      <c r="C26" s="73">
        <v>0</v>
      </c>
      <c r="D26" s="73">
        <v>0</v>
      </c>
      <c r="E26" s="73">
        <v>0</v>
      </c>
      <c r="F26" s="73">
        <v>0</v>
      </c>
      <c r="G26" s="72"/>
      <c r="H26" s="72"/>
      <c r="I26" s="72"/>
      <c r="J26" s="43"/>
    </row>
    <row r="27" spans="1:10" x14ac:dyDescent="0.2">
      <c r="A27" s="72">
        <v>7420</v>
      </c>
      <c r="B27" s="72" t="s">
        <v>70</v>
      </c>
      <c r="C27" s="73">
        <v>0</v>
      </c>
      <c r="D27" s="73">
        <v>0</v>
      </c>
      <c r="E27" s="73">
        <v>0</v>
      </c>
      <c r="F27" s="73">
        <v>0</v>
      </c>
      <c r="G27" s="72"/>
      <c r="H27" s="72"/>
      <c r="I27" s="72"/>
      <c r="J27" s="43"/>
    </row>
    <row r="28" spans="1:10" x14ac:dyDescent="0.2">
      <c r="A28" s="72">
        <v>7510</v>
      </c>
      <c r="B28" s="72" t="s">
        <v>69</v>
      </c>
      <c r="C28" s="73">
        <v>0</v>
      </c>
      <c r="D28" s="73">
        <v>0</v>
      </c>
      <c r="E28" s="73">
        <v>0</v>
      </c>
      <c r="F28" s="73">
        <v>0</v>
      </c>
      <c r="G28" s="72"/>
      <c r="H28" s="72"/>
      <c r="I28" s="72"/>
      <c r="J28" s="43"/>
    </row>
    <row r="29" spans="1:10" x14ac:dyDescent="0.2">
      <c r="A29" s="72">
        <v>7520</v>
      </c>
      <c r="B29" s="72" t="s">
        <v>68</v>
      </c>
      <c r="C29" s="73">
        <v>0</v>
      </c>
      <c r="D29" s="73">
        <v>0</v>
      </c>
      <c r="E29" s="73">
        <v>0</v>
      </c>
      <c r="F29" s="73">
        <v>0</v>
      </c>
      <c r="G29" s="72"/>
      <c r="H29" s="72"/>
      <c r="I29" s="72"/>
      <c r="J29" s="43"/>
    </row>
    <row r="30" spans="1:10" x14ac:dyDescent="0.2">
      <c r="A30" s="72">
        <v>7610</v>
      </c>
      <c r="B30" s="72" t="s">
        <v>67</v>
      </c>
      <c r="C30" s="73">
        <v>0</v>
      </c>
      <c r="D30" s="73">
        <v>0</v>
      </c>
      <c r="E30" s="73">
        <v>0</v>
      </c>
      <c r="F30" s="73">
        <v>0</v>
      </c>
      <c r="G30" s="72"/>
      <c r="H30" s="72"/>
      <c r="I30" s="72"/>
      <c r="J30" s="43"/>
    </row>
    <row r="31" spans="1:10" x14ac:dyDescent="0.2">
      <c r="A31" s="72">
        <v>7620</v>
      </c>
      <c r="B31" s="72" t="s">
        <v>66</v>
      </c>
      <c r="C31" s="73">
        <v>0</v>
      </c>
      <c r="D31" s="73">
        <v>0</v>
      </c>
      <c r="E31" s="73">
        <v>0</v>
      </c>
      <c r="F31" s="73">
        <v>0</v>
      </c>
      <c r="G31" s="72"/>
      <c r="H31" s="72"/>
      <c r="I31" s="72"/>
      <c r="J31" s="43"/>
    </row>
    <row r="32" spans="1:10" x14ac:dyDescent="0.2">
      <c r="A32" s="72">
        <v>7630</v>
      </c>
      <c r="B32" s="72" t="s">
        <v>65</v>
      </c>
      <c r="C32" s="73">
        <v>0</v>
      </c>
      <c r="D32" s="73">
        <v>0</v>
      </c>
      <c r="E32" s="73">
        <v>0</v>
      </c>
      <c r="F32" s="73">
        <v>0</v>
      </c>
      <c r="G32" s="72"/>
      <c r="H32" s="72"/>
      <c r="I32" s="72"/>
      <c r="J32" s="43"/>
    </row>
    <row r="33" spans="1:10" x14ac:dyDescent="0.2">
      <c r="A33" s="72">
        <v>7640</v>
      </c>
      <c r="B33" s="72" t="s">
        <v>64</v>
      </c>
      <c r="C33" s="73">
        <v>0</v>
      </c>
      <c r="D33" s="73">
        <v>0</v>
      </c>
      <c r="E33" s="73">
        <v>0</v>
      </c>
      <c r="F33" s="73">
        <v>0</v>
      </c>
      <c r="G33" s="72"/>
      <c r="H33" s="72"/>
      <c r="I33" s="72"/>
      <c r="J33" s="43"/>
    </row>
    <row r="34" spans="1:10" s="15" customFormat="1" x14ac:dyDescent="0.2">
      <c r="A34" s="74">
        <v>8000</v>
      </c>
      <c r="B34" s="75" t="s">
        <v>63</v>
      </c>
      <c r="C34" s="75"/>
      <c r="D34" s="75"/>
      <c r="E34" s="75"/>
      <c r="F34" s="75"/>
      <c r="G34" s="75"/>
      <c r="H34" s="75"/>
      <c r="I34" s="75"/>
      <c r="J34" s="46"/>
    </row>
    <row r="35" spans="1:10" x14ac:dyDescent="0.2">
      <c r="A35" s="72">
        <v>8110</v>
      </c>
      <c r="B35" s="72" t="s">
        <v>62</v>
      </c>
      <c r="C35" s="73">
        <v>0</v>
      </c>
      <c r="D35" s="73">
        <v>0</v>
      </c>
      <c r="E35" s="73">
        <v>0</v>
      </c>
      <c r="F35" s="73">
        <v>0</v>
      </c>
      <c r="G35" s="72"/>
      <c r="H35" s="72"/>
      <c r="I35" s="72"/>
      <c r="J35" s="43"/>
    </row>
    <row r="36" spans="1:10" x14ac:dyDescent="0.2">
      <c r="A36" s="72">
        <v>8120</v>
      </c>
      <c r="B36" s="72" t="s">
        <v>61</v>
      </c>
      <c r="C36" s="73">
        <v>0</v>
      </c>
      <c r="D36" s="73">
        <v>0</v>
      </c>
      <c r="E36" s="73">
        <v>0</v>
      </c>
      <c r="F36" s="73">
        <v>0</v>
      </c>
      <c r="G36" s="72"/>
      <c r="H36" s="72"/>
      <c r="I36" s="72"/>
      <c r="J36" s="43"/>
    </row>
    <row r="37" spans="1:10" x14ac:dyDescent="0.2">
      <c r="A37" s="72">
        <v>8130</v>
      </c>
      <c r="B37" s="72" t="s">
        <v>60</v>
      </c>
      <c r="C37" s="73">
        <v>0</v>
      </c>
      <c r="D37" s="73">
        <v>0</v>
      </c>
      <c r="E37" s="73">
        <v>0</v>
      </c>
      <c r="F37" s="73">
        <v>0</v>
      </c>
      <c r="G37" s="72"/>
      <c r="H37" s="72"/>
      <c r="I37" s="72"/>
      <c r="J37" s="43"/>
    </row>
    <row r="38" spans="1:10" x14ac:dyDescent="0.2">
      <c r="A38" s="72">
        <v>8140</v>
      </c>
      <c r="B38" s="72" t="s">
        <v>59</v>
      </c>
      <c r="C38" s="73">
        <v>0</v>
      </c>
      <c r="D38" s="73">
        <v>0</v>
      </c>
      <c r="E38" s="73">
        <v>0</v>
      </c>
      <c r="F38" s="73">
        <v>0</v>
      </c>
      <c r="G38" s="72"/>
      <c r="H38" s="72"/>
      <c r="I38" s="72"/>
      <c r="J38" s="43"/>
    </row>
    <row r="39" spans="1:10" x14ac:dyDescent="0.2">
      <c r="A39" s="72">
        <v>8150</v>
      </c>
      <c r="B39" s="72" t="s">
        <v>58</v>
      </c>
      <c r="C39" s="73">
        <v>0</v>
      </c>
      <c r="D39" s="73">
        <v>0</v>
      </c>
      <c r="E39" s="73">
        <v>0</v>
      </c>
      <c r="F39" s="73">
        <v>0</v>
      </c>
      <c r="G39" s="72"/>
      <c r="H39" s="72"/>
      <c r="I39" s="72"/>
      <c r="J39" s="43"/>
    </row>
    <row r="40" spans="1:10" x14ac:dyDescent="0.2">
      <c r="A40" s="72">
        <v>8210</v>
      </c>
      <c r="B40" s="72" t="s">
        <v>57</v>
      </c>
      <c r="C40" s="73">
        <v>0</v>
      </c>
      <c r="D40" s="73">
        <v>0</v>
      </c>
      <c r="E40" s="73">
        <v>0</v>
      </c>
      <c r="F40" s="73">
        <v>0</v>
      </c>
      <c r="G40" s="72"/>
      <c r="H40" s="72"/>
      <c r="I40" s="72"/>
      <c r="J40" s="43"/>
    </row>
    <row r="41" spans="1:10" x14ac:dyDescent="0.2">
      <c r="A41" s="72">
        <v>8220</v>
      </c>
      <c r="B41" s="72" t="s">
        <v>56</v>
      </c>
      <c r="C41" s="73">
        <v>0</v>
      </c>
      <c r="D41" s="73">
        <v>0</v>
      </c>
      <c r="E41" s="73">
        <v>0</v>
      </c>
      <c r="F41" s="73">
        <v>0</v>
      </c>
      <c r="G41" s="72"/>
      <c r="H41" s="72"/>
      <c r="I41" s="72"/>
      <c r="J41" s="43"/>
    </row>
    <row r="42" spans="1:10" x14ac:dyDescent="0.2">
      <c r="A42" s="72">
        <v>8230</v>
      </c>
      <c r="B42" s="72" t="s">
        <v>55</v>
      </c>
      <c r="C42" s="73">
        <v>0</v>
      </c>
      <c r="D42" s="73">
        <v>0</v>
      </c>
      <c r="E42" s="73">
        <v>0</v>
      </c>
      <c r="F42" s="73">
        <v>0</v>
      </c>
      <c r="G42" s="72"/>
      <c r="H42" s="72"/>
      <c r="I42" s="72"/>
      <c r="J42" s="43"/>
    </row>
    <row r="43" spans="1:10" x14ac:dyDescent="0.2">
      <c r="A43" s="72">
        <v>8240</v>
      </c>
      <c r="B43" s="72" t="s">
        <v>54</v>
      </c>
      <c r="C43" s="73">
        <v>0</v>
      </c>
      <c r="D43" s="73">
        <v>0</v>
      </c>
      <c r="E43" s="73">
        <v>0</v>
      </c>
      <c r="F43" s="73">
        <v>0</v>
      </c>
      <c r="G43" s="72"/>
      <c r="H43" s="72"/>
      <c r="I43" s="72"/>
      <c r="J43" s="43"/>
    </row>
    <row r="44" spans="1:10" x14ac:dyDescent="0.2">
      <c r="A44" s="72">
        <v>8250</v>
      </c>
      <c r="B44" s="72" t="s">
        <v>53</v>
      </c>
      <c r="C44" s="73">
        <v>0</v>
      </c>
      <c r="D44" s="73">
        <v>0</v>
      </c>
      <c r="E44" s="73">
        <v>0</v>
      </c>
      <c r="F44" s="73">
        <v>0</v>
      </c>
      <c r="G44" s="72"/>
      <c r="H44" s="72"/>
      <c r="I44" s="72"/>
      <c r="J44" s="43"/>
    </row>
    <row r="45" spans="1:10" x14ac:dyDescent="0.2">
      <c r="A45" s="72">
        <v>8260</v>
      </c>
      <c r="B45" s="72" t="s">
        <v>52</v>
      </c>
      <c r="C45" s="73">
        <v>0</v>
      </c>
      <c r="D45" s="73">
        <v>0</v>
      </c>
      <c r="E45" s="73">
        <v>0</v>
      </c>
      <c r="F45" s="73">
        <v>0</v>
      </c>
      <c r="G45" s="72"/>
      <c r="H45" s="72"/>
      <c r="I45" s="72"/>
      <c r="J45" s="43"/>
    </row>
    <row r="46" spans="1:10" x14ac:dyDescent="0.2">
      <c r="A46" s="72">
        <v>8270</v>
      </c>
      <c r="B46" s="72" t="s">
        <v>51</v>
      </c>
      <c r="C46" s="73">
        <v>0</v>
      </c>
      <c r="D46" s="73">
        <v>0</v>
      </c>
      <c r="E46" s="73">
        <v>0</v>
      </c>
      <c r="F46" s="73">
        <v>0</v>
      </c>
      <c r="G46" s="72"/>
      <c r="H46" s="72"/>
      <c r="I46" s="72"/>
      <c r="J46" s="4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6" fitToHeight="0" orientation="landscape" horizontalDpi="300" verticalDpi="300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2020-01-29T18:24:22Z</cp:lastPrinted>
  <dcterms:created xsi:type="dcterms:W3CDTF">2012-12-11T20:36:24Z</dcterms:created>
  <dcterms:modified xsi:type="dcterms:W3CDTF">2020-02-21T17:00:49Z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