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CUENTA PUBLICA 2019\Digitales\"/>
    </mc:Choice>
  </mc:AlternateContent>
  <bookViews>
    <workbookView xWindow="0" yWindow="0" windowWidth="24000" windowHeight="9735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40" i="5" l="1"/>
  <c r="H40" i="5" s="1"/>
  <c r="E39" i="5"/>
  <c r="H39" i="5" s="1"/>
  <c r="E38" i="5"/>
  <c r="H38" i="5" s="1"/>
  <c r="E37" i="5"/>
  <c r="H37" i="5" s="1"/>
  <c r="H36" i="5" s="1"/>
  <c r="G36" i="5"/>
  <c r="G42" i="5" s="1"/>
  <c r="F36" i="5"/>
  <c r="D36" i="5"/>
  <c r="D42" i="5" s="1"/>
  <c r="C36" i="5"/>
  <c r="C42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E25" i="5" s="1"/>
  <c r="E26" i="5"/>
  <c r="H26" i="5" s="1"/>
  <c r="G25" i="5"/>
  <c r="F25" i="5"/>
  <c r="D25" i="5"/>
  <c r="C25" i="5"/>
  <c r="E23" i="5"/>
  <c r="H23" i="5" s="1"/>
  <c r="E22" i="5"/>
  <c r="H22" i="5" s="1"/>
  <c r="E21" i="5"/>
  <c r="H21" i="5" s="1"/>
  <c r="E20" i="5"/>
  <c r="H20" i="5" s="1"/>
  <c r="E19" i="5"/>
  <c r="H19" i="5" s="1"/>
  <c r="E18" i="5"/>
  <c r="E16" i="5" s="1"/>
  <c r="E17" i="5"/>
  <c r="H17" i="5" s="1"/>
  <c r="G16" i="5"/>
  <c r="F16" i="5"/>
  <c r="D16" i="5"/>
  <c r="C16" i="5"/>
  <c r="E14" i="5"/>
  <c r="H14" i="5" s="1"/>
  <c r="E13" i="5"/>
  <c r="H13" i="5" s="1"/>
  <c r="E12" i="5"/>
  <c r="H12" i="5" s="1"/>
  <c r="E11" i="5"/>
  <c r="H11" i="5" s="1"/>
  <c r="E10" i="5"/>
  <c r="H10" i="5" s="1"/>
  <c r="E9" i="5"/>
  <c r="H9" i="5" s="1"/>
  <c r="E8" i="5"/>
  <c r="H8" i="5" s="1"/>
  <c r="E7" i="5"/>
  <c r="E6" i="5" s="1"/>
  <c r="G6" i="5"/>
  <c r="F6" i="5"/>
  <c r="F42" i="5" s="1"/>
  <c r="D6" i="5"/>
  <c r="C6" i="5"/>
  <c r="H25" i="5" l="1"/>
  <c r="H7" i="5"/>
  <c r="H6" i="5" s="1"/>
  <c r="H27" i="5"/>
  <c r="E36" i="5"/>
  <c r="E42" i="5" s="1"/>
  <c r="H18" i="5"/>
  <c r="H16" i="5" s="1"/>
  <c r="G68" i="4"/>
  <c r="F68" i="4"/>
  <c r="D68" i="4"/>
  <c r="C68" i="4"/>
  <c r="E65" i="4"/>
  <c r="H65" i="4" s="1"/>
  <c r="E64" i="4"/>
  <c r="H64" i="4" s="1"/>
  <c r="E63" i="4"/>
  <c r="H63" i="4" s="1"/>
  <c r="E62" i="4"/>
  <c r="H62" i="4" s="1"/>
  <c r="E61" i="4"/>
  <c r="H61" i="4" s="1"/>
  <c r="E60" i="4"/>
  <c r="H60" i="4" s="1"/>
  <c r="E59" i="4"/>
  <c r="H59" i="4" s="1"/>
  <c r="E58" i="4"/>
  <c r="H58" i="4" s="1"/>
  <c r="E57" i="4"/>
  <c r="H57" i="4" s="1"/>
  <c r="E56" i="4"/>
  <c r="H56" i="4" s="1"/>
  <c r="E55" i="4"/>
  <c r="H55" i="4" s="1"/>
  <c r="E54" i="4"/>
  <c r="H54" i="4" s="1"/>
  <c r="E53" i="4"/>
  <c r="H53" i="4" s="1"/>
  <c r="E52" i="4"/>
  <c r="H52" i="4" s="1"/>
  <c r="E51" i="4"/>
  <c r="H51" i="4" s="1"/>
  <c r="E50" i="4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8"/>
  <c r="F16" i="8"/>
  <c r="D16" i="8"/>
  <c r="C16" i="8"/>
  <c r="E14" i="8"/>
  <c r="H14" i="8" s="1"/>
  <c r="E12" i="8"/>
  <c r="H12" i="8" s="1"/>
  <c r="E10" i="8"/>
  <c r="H10" i="8" s="1"/>
  <c r="E8" i="8"/>
  <c r="H8" i="8" s="1"/>
  <c r="E6" i="8"/>
  <c r="H6" i="8" s="1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G69" i="6"/>
  <c r="F69" i="6"/>
  <c r="D69" i="6"/>
  <c r="C69" i="6"/>
  <c r="E69" i="6" s="1"/>
  <c r="H69" i="6" s="1"/>
  <c r="E68" i="6"/>
  <c r="H68" i="6" s="1"/>
  <c r="E67" i="6"/>
  <c r="H67" i="6" s="1"/>
  <c r="E66" i="6"/>
  <c r="H66" i="6" s="1"/>
  <c r="G65" i="6"/>
  <c r="F65" i="6"/>
  <c r="D65" i="6"/>
  <c r="C65" i="6"/>
  <c r="E65" i="6" s="1"/>
  <c r="H65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G57" i="6"/>
  <c r="F57" i="6"/>
  <c r="D57" i="6"/>
  <c r="C57" i="6"/>
  <c r="E57" i="6" s="1"/>
  <c r="H57" i="6" s="1"/>
  <c r="E56" i="6"/>
  <c r="H56" i="6" s="1"/>
  <c r="E55" i="6"/>
  <c r="H55" i="6" s="1"/>
  <c r="E54" i="6"/>
  <c r="H54" i="6" s="1"/>
  <c r="G53" i="6"/>
  <c r="F53" i="6"/>
  <c r="D53" i="6"/>
  <c r="C53" i="6"/>
  <c r="E53" i="6" s="1"/>
  <c r="H53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G43" i="6"/>
  <c r="F43" i="6"/>
  <c r="D43" i="6"/>
  <c r="C43" i="6"/>
  <c r="E43" i="6" s="1"/>
  <c r="H43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G33" i="6"/>
  <c r="F33" i="6"/>
  <c r="D33" i="6"/>
  <c r="C33" i="6"/>
  <c r="E33" i="6" s="1"/>
  <c r="H33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G23" i="6"/>
  <c r="F23" i="6"/>
  <c r="D23" i="6"/>
  <c r="C23" i="6"/>
  <c r="E23" i="6" s="1"/>
  <c r="H23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13" i="6"/>
  <c r="F13" i="6"/>
  <c r="D13" i="6"/>
  <c r="C13" i="6"/>
  <c r="E13" i="6" s="1"/>
  <c r="H13" i="6" s="1"/>
  <c r="E12" i="6"/>
  <c r="H12" i="6" s="1"/>
  <c r="E11" i="6"/>
  <c r="H11" i="6" s="1"/>
  <c r="E10" i="6"/>
  <c r="H10" i="6" s="1"/>
  <c r="E9" i="6"/>
  <c r="H9" i="6" s="1"/>
  <c r="E8" i="6"/>
  <c r="H8" i="6" s="1"/>
  <c r="E7" i="6"/>
  <c r="H7" i="6" s="1"/>
  <c r="E6" i="6"/>
  <c r="H6" i="6" s="1"/>
  <c r="G5" i="6"/>
  <c r="G77" i="6" s="1"/>
  <c r="F5" i="6"/>
  <c r="F77" i="6" s="1"/>
  <c r="D5" i="6"/>
  <c r="D77" i="6" s="1"/>
  <c r="C5" i="6"/>
  <c r="C77" i="6" s="1"/>
  <c r="H42" i="5" l="1"/>
  <c r="H68" i="4"/>
  <c r="E68" i="4"/>
  <c r="H16" i="8"/>
  <c r="E16" i="8"/>
  <c r="E5" i="6"/>
  <c r="E77" i="6" l="1"/>
  <c r="H5" i="6"/>
  <c r="H77" i="6" s="1"/>
</calcChain>
</file>

<file path=xl/sharedStrings.xml><?xml version="1.0" encoding="utf-8"?>
<sst xmlns="http://schemas.openxmlformats.org/spreadsheetml/2006/main" count="251" uniqueCount="193">
  <si>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</si>
  <si>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</si>
  <si>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</si>
  <si>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</si>
  <si>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</si>
  <si>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</si>
  <si>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</si>
  <si>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</si>
  <si>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</si>
  <si>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</si>
  <si>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</si>
  <si>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</si>
  <si>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</si>
  <si>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</si>
  <si>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</si>
  <si>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</si>
  <si>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</si>
  <si>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</si>
  <si>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</si>
  <si>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</si>
  <si>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</si>
  <si>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</si>
  <si>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</si>
  <si>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</si>
  <si>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</si>
  <si>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</si>
  <si>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</si>
  <si>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</si>
  <si>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</si>
  <si>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</si>
  <si>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</si>
  <si>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</si>
  <si>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</si>
  <si>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</si>
  <si>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</si>
  <si>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</si>
  <si>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</si>
  <si>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</si>
  <si>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</si>
  <si>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</si>
  <si>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</si>
  <si>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</si>
  <si>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</si>
  <si>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</si>
  <si>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</si>
  <si>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</si>
  <si>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</si>
  <si>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</si>
  <si>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</si>
  <si>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</si>
  <si>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</si>
  <si>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</si>
  <si>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</si>
  <si>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</si>
  <si>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</si>
  <si>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</si>
  <si>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</si>
  <si>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</si>
  <si>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</si>
  <si>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</si>
  <si>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</si>
  <si>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</si>
  <si>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</si>
  <si>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</si>
  <si>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</si>
  <si>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</si>
  <si>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</si>
  <si>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</si>
  <si>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</si>
  <si>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</si>
  <si>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</si>
  <si>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</si>
  <si>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</si>
  <si>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</si>
  <si>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</si>
  <si>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</si>
  <si>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</si>
  <si>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</si>
  <si>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</si>
  <si>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</si>
  <si>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</si>
  <si>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</si>
  <si>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</si>
  <si>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</si>
  <si>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</si>
  <si>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</si>
  <si>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</si>
  <si>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</si>
  <si>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</si>
  <si>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</si>
  <si>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</si>
  <si>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</si>
  <si>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</si>
  <si>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</si>
  <si>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</si>
  <si>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</si>
  <si>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</si>
  <si>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</si>
  <si>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</si>
  <si>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</si>
  <si>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</si>
  <si>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</si>
  <si>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</si>
  <si>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</si>
  <si>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</si>
  <si>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</si>
  <si>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</si>
  <si>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</si>
  <si>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</si>
  <si>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</si>
  <si>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</si>
  <si>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</si>
  <si>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</si>
  <si>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</si>
  <si>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</si>
  <si>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</si>
  <si>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</si>
  <si>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</si>
  <si>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</si>
  <si>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</si>
  <si>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</si>
  <si>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</si>
  <si>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</si>
  <si>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</si>
  <si>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</si>
  <si>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</si>
  <si>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</si>
  <si>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</si>
  <si>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</si>
  <si>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MUNICIPIO DE GUANAJUATO
Estado Analítico del Ejercicio del Presupuesto de Egresos
Clasificación por Objeto del Gasto (Capítulo y Concepto)
Del 01 de Enero al 31 de Diciembre de 2019</t>
  </si>
  <si>
    <t>MUNICIPIO DE GUANAJUATO
Estado Analítico del Ejercicio del Presupuesto de Egresos
Clasificación Económica (por Tipo de Gasto)
Del 01 de Enero al 31 de Diciembre de 2019</t>
  </si>
  <si>
    <t xml:space="preserve">MUNICIPIO DE GUANAJUATO
Estado Analítico del Ejercicio del Presupuesto de Egresos
Clasificación Administrativa
Del 01 de Enero al 31 de Diciembre de 2019 </t>
  </si>
  <si>
    <t>Sector Paraestatal del Gobierno Municipal de Guanajuato
Estado Analítico del Ejercicio del Presupuesto de Egresos
Clasificación Administrativa
Del 01 de Enero al 31 de Diciembre de 2019</t>
  </si>
  <si>
    <t>MUNICIPIO DE GUANAJUATO
Estado Analítico del Ejercicio del Presupuesto de Egresos
Clasificación Funcional (Finalidad y Función)
Del 01 de Enero al 31 de Diciembre de 2019</t>
  </si>
  <si>
    <t>PRESIDENTE MUNICIPAL</t>
  </si>
  <si>
    <t>SINDICATURA Y REGIDURÍA</t>
  </si>
  <si>
    <t>SECRETARIA PARTICULAR</t>
  </si>
  <si>
    <t>UNIDAD DE COMUNICACIÓN SOCIAL</t>
  </si>
  <si>
    <t>CONTRALORÍA MUNICIPAL</t>
  </si>
  <si>
    <t>UNID DE INNOVACIÓN Y POLÍTICAS PUB</t>
  </si>
  <si>
    <t>SECRETARÍA DEL H. AYUNTAMIENTO</t>
  </si>
  <si>
    <t>DIRECCIÓN GENERAL DE SERVICIOS JURÍDICOS</t>
  </si>
  <si>
    <t>JUZGADO ADMINISTRATIVO MUNICIPAL</t>
  </si>
  <si>
    <t>DIRECCIÓN DE LA FUNCIÓN EDILICIA</t>
  </si>
  <si>
    <t>DIRECCIÓN DE ARCHIVO MUNICIPAL</t>
  </si>
  <si>
    <t>UNIDAD DE ACCESO A LA INFORMACIÓN</t>
  </si>
  <si>
    <t>DIRECCIÓN DE GOBIERNO</t>
  </si>
  <si>
    <t>TESORERÍA MUNICIPAL</t>
  </si>
  <si>
    <t>DIRECCIÓN DE INGRESOS</t>
  </si>
  <si>
    <t>DIRECCIÓN DE CATASTRO E IMPUESTO PREDIAL</t>
  </si>
  <si>
    <t>COORDINACIÓN GENERAL DE FINANZAS</t>
  </si>
  <si>
    <t>COORDINACIÓN GENERAL DE ADMINISTRACIÓN</t>
  </si>
  <si>
    <t>DIR DE ADQ Y SERVICIOS GENERALES</t>
  </si>
  <si>
    <t>DIR DE RECURSOS HUMANOS</t>
  </si>
  <si>
    <t>DIR DE TECNOLOGÍAS DE LA INFORMACIÓN</t>
  </si>
  <si>
    <t>DIR GENERAL DE SERVICIOS PUBLICOS</t>
  </si>
  <si>
    <t>DIR DE SERVICIOS COMPLEMENTARIOS</t>
  </si>
  <si>
    <t>DIR DE SERVICIOS BÁSICOS</t>
  </si>
  <si>
    <t>DIR DE ALUMBRADO PÚBLICO</t>
  </si>
  <si>
    <t>DIR GRAL MED AMB Y ORD TERRITORIAL</t>
  </si>
  <si>
    <t>DIR TECNICA Y ADMINISTRATIVA</t>
  </si>
  <si>
    <t>DIR DE ADMINISTRACIÓN URBANA</t>
  </si>
  <si>
    <t>DIR DE IMAGEN URB Y GESTION DEL CH</t>
  </si>
  <si>
    <t>DIR DE ECOLOGÍA Y MEDIO AMBIENTE</t>
  </si>
  <si>
    <t>DIRECCION DE VIVIENDA</t>
  </si>
  <si>
    <t>DIRECCIÓN GENERAL DE OBRA PÚBLICA</t>
  </si>
  <si>
    <t>DIRECCIÓN TECNICA ADMINISTRATIVA DE OBRA</t>
  </si>
  <si>
    <t>DIRECCIÓN DE CONSTRUCCIÓN</t>
  </si>
  <si>
    <t>DIRECCIÓN DE PROGRAMACION DE OBRA Y ESTU</t>
  </si>
  <si>
    <t>DIRECCIÓN DE MANTENIMIENTO</t>
  </si>
  <si>
    <t>SECRETARIA DE SEGURIDAD CIUDADANA</t>
  </si>
  <si>
    <t>DIR GRAL TRANSITO, MOV Y TRANSP</t>
  </si>
  <si>
    <t>COMISARÍA DE LA POLICIA PREVENTIVA</t>
  </si>
  <si>
    <t>DIR DE PROTECCIÓN CIVIL</t>
  </si>
  <si>
    <t>DIR DE FISCALIZ Y CTROL DE REG</t>
  </si>
  <si>
    <t>DIR DE PARTIC Y ATENCIÓN A LA MUJER</t>
  </si>
  <si>
    <t>DIR GRAL DE DESARROLLO SOCIAL Y HUMANO</t>
  </si>
  <si>
    <t>DIR DE GESTIÓN Y PARTICIPACIÓN SOCIAL</t>
  </si>
  <si>
    <t>DIR DE DESARROLLO RURAL</t>
  </si>
  <si>
    <t>DIR DE PROYECTOS PRODUCTIVOS</t>
  </si>
  <si>
    <t>DIR DE ORGANIZACIONES Y PROG SOCIALES</t>
  </si>
  <si>
    <t>DIR DE SALUD</t>
  </si>
  <si>
    <t>DIR GRAL DE DESARROLLO TUR Y ECON</t>
  </si>
  <si>
    <t>DIR DE PROMOCIÓN TURÍSTICA</t>
  </si>
  <si>
    <t>DIR DE DESARROLLO TURÍSTICO</t>
  </si>
  <si>
    <t>DIR DE ATENCION A SECTORES PRODUCTIVOS</t>
  </si>
  <si>
    <t>DIR DE PROM ECON Y ATRAC DE INVERSIONES</t>
  </si>
  <si>
    <t>DIR GENERAL DE CULTURA Y EDUCACION</t>
  </si>
  <si>
    <t>DIR MUSEO MOMIAS</t>
  </si>
  <si>
    <t>DESARROLLO INTEGRAL PARA LA FAMILIA</t>
  </si>
  <si>
    <t>COMISION MUNICIPAL DEL DEPORTE Y ATENCIO</t>
  </si>
  <si>
    <t>INSTITUTO MUNICIPAL DE PLANEACIÓN DE GUA</t>
  </si>
  <si>
    <t>DIRECCIÓN DE MUSEO DE LAS MOMIAS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</si>
</sst>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6" fillId="0" borderId="15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tabSelected="1" workbookViewId="0">
      <selection sqref="A1:H1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342877863.75999999</v>
      </c>
      <c r="D5" s="14">
        <f>SUM(D6:D12)</f>
        <v>23083221.079999998</v>
      </c>
      <c r="E5" s="14">
        <f>C5+D5</f>
        <v>365961084.83999997</v>
      </c>
      <c r="F5" s="14">
        <f>SUM(F6:F12)</f>
        <v>356418769.87</v>
      </c>
      <c r="G5" s="14">
        <f>SUM(G6:G12)</f>
        <v>351858383.75999999</v>
      </c>
      <c r="H5" s="14">
        <f>E5-F5</f>
        <v>9542314.969999969</v>
      </c>
    </row>
    <row r="6" spans="1:8" x14ac:dyDescent="0.2">
      <c r="A6" s="5"/>
      <c r="B6" s="11" t="s">
        <v>70</v>
      </c>
      <c r="C6" s="15">
        <v>100257526.26000001</v>
      </c>
      <c r="D6" s="15">
        <v>348385.92</v>
      </c>
      <c r="E6" s="15">
        <f t="shared" ref="E6:E69" si="0">C6+D6</f>
        <v>100605912.18000001</v>
      </c>
      <c r="F6" s="15">
        <v>98176942.569999993</v>
      </c>
      <c r="G6" s="15">
        <v>98176942.569999993</v>
      </c>
      <c r="H6" s="15">
        <f t="shared" ref="H6:H69" si="1">E6-F6</f>
        <v>2428969.6100000143</v>
      </c>
    </row>
    <row r="7" spans="1:8" x14ac:dyDescent="0.2">
      <c r="A7" s="5"/>
      <c r="B7" s="11" t="s">
        <v>71</v>
      </c>
      <c r="C7" s="15">
        <v>31952779.629999999</v>
      </c>
      <c r="D7" s="15">
        <v>12871715.189999999</v>
      </c>
      <c r="E7" s="15">
        <f t="shared" si="0"/>
        <v>44824494.82</v>
      </c>
      <c r="F7" s="15">
        <v>44019155.630000003</v>
      </c>
      <c r="G7" s="15">
        <v>43906511.229999997</v>
      </c>
      <c r="H7" s="15">
        <f t="shared" si="1"/>
        <v>805339.18999999762</v>
      </c>
    </row>
    <row r="8" spans="1:8" x14ac:dyDescent="0.2">
      <c r="A8" s="5"/>
      <c r="B8" s="11" t="s">
        <v>72</v>
      </c>
      <c r="C8" s="15">
        <v>35999860.219999999</v>
      </c>
      <c r="D8" s="15">
        <v>10215710.949999999</v>
      </c>
      <c r="E8" s="15">
        <f t="shared" si="0"/>
        <v>46215571.170000002</v>
      </c>
      <c r="F8" s="15">
        <v>44429711.340000004</v>
      </c>
      <c r="G8" s="15">
        <v>42494122.439999998</v>
      </c>
      <c r="H8" s="15">
        <f t="shared" si="1"/>
        <v>1785859.8299999982</v>
      </c>
    </row>
    <row r="9" spans="1:8" x14ac:dyDescent="0.2">
      <c r="A9" s="5"/>
      <c r="B9" s="11" t="s">
        <v>35</v>
      </c>
      <c r="C9" s="15">
        <v>64552172.530000001</v>
      </c>
      <c r="D9" s="15">
        <v>-3827364.27</v>
      </c>
      <c r="E9" s="15">
        <f t="shared" si="0"/>
        <v>60724808.259999998</v>
      </c>
      <c r="F9" s="15">
        <v>58738245.289999999</v>
      </c>
      <c r="G9" s="15">
        <v>58737001.270000003</v>
      </c>
      <c r="H9" s="15">
        <f t="shared" si="1"/>
        <v>1986562.9699999988</v>
      </c>
    </row>
    <row r="10" spans="1:8" x14ac:dyDescent="0.2">
      <c r="A10" s="5"/>
      <c r="B10" s="11" t="s">
        <v>73</v>
      </c>
      <c r="C10" s="15">
        <v>110115525.12</v>
      </c>
      <c r="D10" s="15">
        <v>3474773.29</v>
      </c>
      <c r="E10" s="15">
        <f t="shared" si="0"/>
        <v>113590298.41000001</v>
      </c>
      <c r="F10" s="15">
        <v>111054715.04000001</v>
      </c>
      <c r="G10" s="15">
        <v>108543806.25</v>
      </c>
      <c r="H10" s="15">
        <f t="shared" si="1"/>
        <v>2535583.3700000048</v>
      </c>
    </row>
    <row r="11" spans="1:8" x14ac:dyDescent="0.2">
      <c r="A11" s="5"/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5"/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58844650.030000001</v>
      </c>
      <c r="D13" s="15">
        <f>SUM(D14:D22)</f>
        <v>15177950.670000002</v>
      </c>
      <c r="E13" s="15">
        <f t="shared" si="0"/>
        <v>74022600.700000003</v>
      </c>
      <c r="F13" s="15">
        <f>SUM(F14:F22)</f>
        <v>68886073.150000006</v>
      </c>
      <c r="G13" s="15">
        <f>SUM(G14:G22)</f>
        <v>49788266.25</v>
      </c>
      <c r="H13" s="15">
        <f t="shared" si="1"/>
        <v>5136527.549999997</v>
      </c>
    </row>
    <row r="14" spans="1:8" x14ac:dyDescent="0.2">
      <c r="A14" s="5"/>
      <c r="B14" s="11" t="s">
        <v>75</v>
      </c>
      <c r="C14" s="15">
        <v>6227469.9299999997</v>
      </c>
      <c r="D14" s="15">
        <v>519576.65</v>
      </c>
      <c r="E14" s="15">
        <f t="shared" si="0"/>
        <v>6747046.5800000001</v>
      </c>
      <c r="F14" s="15">
        <v>5984212.7000000002</v>
      </c>
      <c r="G14" s="15">
        <v>5353692.67</v>
      </c>
      <c r="H14" s="15">
        <f t="shared" si="1"/>
        <v>762833.87999999989</v>
      </c>
    </row>
    <row r="15" spans="1:8" x14ac:dyDescent="0.2">
      <c r="A15" s="5"/>
      <c r="B15" s="11" t="s">
        <v>76</v>
      </c>
      <c r="C15" s="15">
        <v>4289314.57</v>
      </c>
      <c r="D15" s="15">
        <v>183186.63</v>
      </c>
      <c r="E15" s="15">
        <f t="shared" si="0"/>
        <v>4472501.2</v>
      </c>
      <c r="F15" s="15">
        <v>3931553.9</v>
      </c>
      <c r="G15" s="15">
        <v>3892554.66</v>
      </c>
      <c r="H15" s="15">
        <f t="shared" si="1"/>
        <v>540947.30000000028</v>
      </c>
    </row>
    <row r="16" spans="1:8" x14ac:dyDescent="0.2">
      <c r="A16" s="5"/>
      <c r="B16" s="11" t="s">
        <v>77</v>
      </c>
      <c r="C16" s="15">
        <v>6000</v>
      </c>
      <c r="D16" s="15">
        <v>-6000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5"/>
      <c r="B17" s="11" t="s">
        <v>78</v>
      </c>
      <c r="C17" s="15">
        <v>13873396.08</v>
      </c>
      <c r="D17" s="15">
        <v>4854903.9400000004</v>
      </c>
      <c r="E17" s="15">
        <f t="shared" si="0"/>
        <v>18728300.02</v>
      </c>
      <c r="F17" s="15">
        <v>17977351.41</v>
      </c>
      <c r="G17" s="15">
        <v>8467193.5299999993</v>
      </c>
      <c r="H17" s="15">
        <f t="shared" si="1"/>
        <v>750948.6099999994</v>
      </c>
    </row>
    <row r="18" spans="1:8" x14ac:dyDescent="0.2">
      <c r="A18" s="5"/>
      <c r="B18" s="11" t="s">
        <v>79</v>
      </c>
      <c r="C18" s="15">
        <v>830195.83</v>
      </c>
      <c r="D18" s="15">
        <v>-13082.21</v>
      </c>
      <c r="E18" s="15">
        <f t="shared" si="0"/>
        <v>817113.62</v>
      </c>
      <c r="F18" s="15">
        <v>611144.89</v>
      </c>
      <c r="G18" s="15">
        <v>560207.39</v>
      </c>
      <c r="H18" s="15">
        <f t="shared" si="1"/>
        <v>205968.72999999998</v>
      </c>
    </row>
    <row r="19" spans="1:8" x14ac:dyDescent="0.2">
      <c r="A19" s="5"/>
      <c r="B19" s="11" t="s">
        <v>80</v>
      </c>
      <c r="C19" s="15">
        <v>29849334.469999999</v>
      </c>
      <c r="D19" s="15">
        <v>6363472.3600000003</v>
      </c>
      <c r="E19" s="15">
        <f t="shared" si="0"/>
        <v>36212806.829999998</v>
      </c>
      <c r="F19" s="15">
        <v>34319751.280000001</v>
      </c>
      <c r="G19" s="15">
        <v>29013033.690000001</v>
      </c>
      <c r="H19" s="15">
        <f t="shared" si="1"/>
        <v>1893055.549999997</v>
      </c>
    </row>
    <row r="20" spans="1:8" x14ac:dyDescent="0.2">
      <c r="A20" s="5"/>
      <c r="B20" s="11" t="s">
        <v>81</v>
      </c>
      <c r="C20" s="15">
        <v>2418900.4500000002</v>
      </c>
      <c r="D20" s="15">
        <v>3180531.26</v>
      </c>
      <c r="E20" s="15">
        <f t="shared" si="0"/>
        <v>5599431.71</v>
      </c>
      <c r="F20" s="15">
        <v>4987069.3</v>
      </c>
      <c r="G20" s="15">
        <v>1618972.47</v>
      </c>
      <c r="H20" s="15">
        <f t="shared" si="1"/>
        <v>612362.41000000015</v>
      </c>
    </row>
    <row r="21" spans="1:8" x14ac:dyDescent="0.2">
      <c r="A21" s="5"/>
      <c r="B21" s="11" t="s">
        <v>82</v>
      </c>
      <c r="C21" s="15">
        <v>53870.7</v>
      </c>
      <c r="D21" s="15">
        <v>5879.3</v>
      </c>
      <c r="E21" s="15">
        <f t="shared" si="0"/>
        <v>59750</v>
      </c>
      <c r="F21" s="15">
        <v>53415.03</v>
      </c>
      <c r="G21" s="15">
        <v>53415.03</v>
      </c>
      <c r="H21" s="15">
        <f t="shared" si="1"/>
        <v>6334.9700000000012</v>
      </c>
    </row>
    <row r="22" spans="1:8" x14ac:dyDescent="0.2">
      <c r="A22" s="5"/>
      <c r="B22" s="11" t="s">
        <v>83</v>
      </c>
      <c r="C22" s="15">
        <v>1296168</v>
      </c>
      <c r="D22" s="15">
        <v>89482.74</v>
      </c>
      <c r="E22" s="15">
        <f t="shared" si="0"/>
        <v>1385650.74</v>
      </c>
      <c r="F22" s="15">
        <v>1021574.64</v>
      </c>
      <c r="G22" s="15">
        <v>829196.81</v>
      </c>
      <c r="H22" s="15">
        <f t="shared" si="1"/>
        <v>364076.1</v>
      </c>
    </row>
    <row r="23" spans="1:8" x14ac:dyDescent="0.2">
      <c r="A23" s="48" t="s">
        <v>63</v>
      </c>
      <c r="B23" s="7"/>
      <c r="C23" s="15">
        <f>SUM(C24:C32)</f>
        <v>84203917.260000005</v>
      </c>
      <c r="D23" s="15">
        <f>SUM(D24:D32)</f>
        <v>47751774.410000004</v>
      </c>
      <c r="E23" s="15">
        <f t="shared" si="0"/>
        <v>131955691.67000002</v>
      </c>
      <c r="F23" s="15">
        <f>SUM(F24:F32)</f>
        <v>119095727.15000001</v>
      </c>
      <c r="G23" s="15">
        <f>SUM(G24:G32)</f>
        <v>101843736.03000002</v>
      </c>
      <c r="H23" s="15">
        <f t="shared" si="1"/>
        <v>12859964.520000011</v>
      </c>
    </row>
    <row r="24" spans="1:8" x14ac:dyDescent="0.2">
      <c r="A24" s="5"/>
      <c r="B24" s="11" t="s">
        <v>84</v>
      </c>
      <c r="C24" s="15">
        <v>26608418.68</v>
      </c>
      <c r="D24" s="15">
        <v>19202479.890000001</v>
      </c>
      <c r="E24" s="15">
        <f t="shared" si="0"/>
        <v>45810898.57</v>
      </c>
      <c r="F24" s="15">
        <v>40338616.109999999</v>
      </c>
      <c r="G24" s="15">
        <v>37016924.340000004</v>
      </c>
      <c r="H24" s="15">
        <f t="shared" si="1"/>
        <v>5472282.4600000009</v>
      </c>
    </row>
    <row r="25" spans="1:8" x14ac:dyDescent="0.2">
      <c r="A25" s="5"/>
      <c r="B25" s="11" t="s">
        <v>85</v>
      </c>
      <c r="C25" s="15">
        <v>4759537.66</v>
      </c>
      <c r="D25" s="15">
        <v>3854980.27</v>
      </c>
      <c r="E25" s="15">
        <f t="shared" si="0"/>
        <v>8614517.9299999997</v>
      </c>
      <c r="F25" s="15">
        <v>8140187.9299999997</v>
      </c>
      <c r="G25" s="15">
        <v>6269787.9299999997</v>
      </c>
      <c r="H25" s="15">
        <f t="shared" si="1"/>
        <v>474330</v>
      </c>
    </row>
    <row r="26" spans="1:8" x14ac:dyDescent="0.2">
      <c r="A26" s="5"/>
      <c r="B26" s="11" t="s">
        <v>86</v>
      </c>
      <c r="C26" s="15">
        <v>9556828.0099999998</v>
      </c>
      <c r="D26" s="15">
        <v>11175043.73</v>
      </c>
      <c r="E26" s="15">
        <f t="shared" si="0"/>
        <v>20731871.740000002</v>
      </c>
      <c r="F26" s="15">
        <v>19473302.359999999</v>
      </c>
      <c r="G26" s="15">
        <v>15716227.65</v>
      </c>
      <c r="H26" s="15">
        <f t="shared" si="1"/>
        <v>1258569.3800000027</v>
      </c>
    </row>
    <row r="27" spans="1:8" x14ac:dyDescent="0.2">
      <c r="A27" s="5"/>
      <c r="B27" s="11" t="s">
        <v>87</v>
      </c>
      <c r="C27" s="15">
        <v>5123414.71</v>
      </c>
      <c r="D27" s="15">
        <v>731835.7</v>
      </c>
      <c r="E27" s="15">
        <f t="shared" si="0"/>
        <v>5855250.4100000001</v>
      </c>
      <c r="F27" s="15">
        <v>5110106.0199999996</v>
      </c>
      <c r="G27" s="15">
        <v>4807984.49</v>
      </c>
      <c r="H27" s="15">
        <f t="shared" si="1"/>
        <v>745144.3900000006</v>
      </c>
    </row>
    <row r="28" spans="1:8" x14ac:dyDescent="0.2">
      <c r="A28" s="5"/>
      <c r="B28" s="11" t="s">
        <v>88</v>
      </c>
      <c r="C28" s="15">
        <v>16729758.189999999</v>
      </c>
      <c r="D28" s="15">
        <v>8209470.21</v>
      </c>
      <c r="E28" s="15">
        <f t="shared" si="0"/>
        <v>24939228.399999999</v>
      </c>
      <c r="F28" s="15">
        <v>22788499.489999998</v>
      </c>
      <c r="G28" s="15">
        <v>18536363.93</v>
      </c>
      <c r="H28" s="15">
        <f t="shared" si="1"/>
        <v>2150728.91</v>
      </c>
    </row>
    <row r="29" spans="1:8" x14ac:dyDescent="0.2">
      <c r="A29" s="5"/>
      <c r="B29" s="11" t="s">
        <v>89</v>
      </c>
      <c r="C29" s="15">
        <v>6572331.5199999996</v>
      </c>
      <c r="D29" s="15">
        <v>904947.47</v>
      </c>
      <c r="E29" s="15">
        <f t="shared" si="0"/>
        <v>7477278.9899999993</v>
      </c>
      <c r="F29" s="15">
        <v>6817714.8799999999</v>
      </c>
      <c r="G29" s="15">
        <v>6650590.9800000004</v>
      </c>
      <c r="H29" s="15">
        <f t="shared" si="1"/>
        <v>659564.1099999994</v>
      </c>
    </row>
    <row r="30" spans="1:8" x14ac:dyDescent="0.2">
      <c r="A30" s="5"/>
      <c r="B30" s="11" t="s">
        <v>90</v>
      </c>
      <c r="C30" s="15">
        <v>1757910.58</v>
      </c>
      <c r="D30" s="15">
        <v>-338976.45</v>
      </c>
      <c r="E30" s="15">
        <f t="shared" si="0"/>
        <v>1418934.1300000001</v>
      </c>
      <c r="F30" s="15">
        <v>727163.59</v>
      </c>
      <c r="G30" s="15">
        <v>727101.59</v>
      </c>
      <c r="H30" s="15">
        <f t="shared" si="1"/>
        <v>691770.54000000015</v>
      </c>
    </row>
    <row r="31" spans="1:8" x14ac:dyDescent="0.2">
      <c r="A31" s="5"/>
      <c r="B31" s="11" t="s">
        <v>91</v>
      </c>
      <c r="C31" s="15">
        <v>7559966.79</v>
      </c>
      <c r="D31" s="15">
        <v>4354940.91</v>
      </c>
      <c r="E31" s="15">
        <f t="shared" si="0"/>
        <v>11914907.699999999</v>
      </c>
      <c r="F31" s="15">
        <v>11249886.210000001</v>
      </c>
      <c r="G31" s="15">
        <v>7669856.5599999996</v>
      </c>
      <c r="H31" s="15">
        <f t="shared" si="1"/>
        <v>665021.48999999836</v>
      </c>
    </row>
    <row r="32" spans="1:8" x14ac:dyDescent="0.2">
      <c r="A32" s="5"/>
      <c r="B32" s="11" t="s">
        <v>19</v>
      </c>
      <c r="C32" s="15">
        <v>5535751.1200000001</v>
      </c>
      <c r="D32" s="15">
        <v>-342947.32</v>
      </c>
      <c r="E32" s="15">
        <f t="shared" si="0"/>
        <v>5192803.8</v>
      </c>
      <c r="F32" s="15">
        <v>4450250.5599999996</v>
      </c>
      <c r="G32" s="15">
        <v>4448898.5599999996</v>
      </c>
      <c r="H32" s="15">
        <f t="shared" si="1"/>
        <v>742553.24000000022</v>
      </c>
    </row>
    <row r="33" spans="1:8" x14ac:dyDescent="0.2">
      <c r="A33" s="48" t="s">
        <v>64</v>
      </c>
      <c r="B33" s="7"/>
      <c r="C33" s="15">
        <f>SUM(C34:C42)</f>
        <v>46783139.039999999</v>
      </c>
      <c r="D33" s="15">
        <f>SUM(D34:D42)</f>
        <v>12712772.800000001</v>
      </c>
      <c r="E33" s="15">
        <f t="shared" si="0"/>
        <v>59495911.840000004</v>
      </c>
      <c r="F33" s="15">
        <f>SUM(F34:F42)</f>
        <v>57643898.150000006</v>
      </c>
      <c r="G33" s="15">
        <f>SUM(G34:G42)</f>
        <v>53737435.870000005</v>
      </c>
      <c r="H33" s="15">
        <f t="shared" si="1"/>
        <v>1852013.6899999976</v>
      </c>
    </row>
    <row r="34" spans="1:8" x14ac:dyDescent="0.2">
      <c r="A34" s="5"/>
      <c r="B34" s="11" t="s">
        <v>92</v>
      </c>
      <c r="C34" s="15">
        <v>32268715.510000002</v>
      </c>
      <c r="D34" s="15">
        <v>6040530.3700000001</v>
      </c>
      <c r="E34" s="15">
        <f t="shared" si="0"/>
        <v>38309245.880000003</v>
      </c>
      <c r="F34" s="15">
        <v>38309245.850000001</v>
      </c>
      <c r="G34" s="15">
        <v>38309245.850000001</v>
      </c>
      <c r="H34" s="15">
        <f t="shared" si="1"/>
        <v>3.0000001192092896E-2</v>
      </c>
    </row>
    <row r="35" spans="1:8" x14ac:dyDescent="0.2">
      <c r="A35" s="5"/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5"/>
      <c r="B36" s="11" t="s">
        <v>94</v>
      </c>
      <c r="C36" s="15">
        <v>417600</v>
      </c>
      <c r="D36" s="15">
        <v>0</v>
      </c>
      <c r="E36" s="15">
        <f t="shared" si="0"/>
        <v>417600</v>
      </c>
      <c r="F36" s="15">
        <v>417600</v>
      </c>
      <c r="G36" s="15">
        <v>417600</v>
      </c>
      <c r="H36" s="15">
        <f t="shared" si="1"/>
        <v>0</v>
      </c>
    </row>
    <row r="37" spans="1:8" x14ac:dyDescent="0.2">
      <c r="A37" s="5"/>
      <c r="B37" s="11" t="s">
        <v>95</v>
      </c>
      <c r="C37" s="15">
        <v>14096823.529999999</v>
      </c>
      <c r="D37" s="15">
        <v>6672242.4299999997</v>
      </c>
      <c r="E37" s="15">
        <f t="shared" si="0"/>
        <v>20769065.960000001</v>
      </c>
      <c r="F37" s="15">
        <v>18917052.300000001</v>
      </c>
      <c r="G37" s="15">
        <v>15010590.02</v>
      </c>
      <c r="H37" s="15">
        <f t="shared" si="1"/>
        <v>1852013.6600000001</v>
      </c>
    </row>
    <row r="38" spans="1:8" x14ac:dyDescent="0.2">
      <c r="A38" s="5"/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5"/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5"/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5"/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5"/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0</v>
      </c>
      <c r="D43" s="15">
        <f>SUM(D44:D52)</f>
        <v>27683164.210000001</v>
      </c>
      <c r="E43" s="15">
        <f t="shared" si="0"/>
        <v>27683164.210000001</v>
      </c>
      <c r="F43" s="15">
        <f>SUM(F44:F52)</f>
        <v>27284803.939999998</v>
      </c>
      <c r="G43" s="15">
        <f>SUM(G44:G52)</f>
        <v>18771961.790000003</v>
      </c>
      <c r="H43" s="15">
        <f t="shared" si="1"/>
        <v>398360.27000000328</v>
      </c>
    </row>
    <row r="44" spans="1:8" x14ac:dyDescent="0.2">
      <c r="A44" s="5"/>
      <c r="B44" s="11" t="s">
        <v>99</v>
      </c>
      <c r="C44" s="15">
        <v>0</v>
      </c>
      <c r="D44" s="15">
        <v>3172727.51</v>
      </c>
      <c r="E44" s="15">
        <f t="shared" si="0"/>
        <v>3172727.51</v>
      </c>
      <c r="F44" s="15">
        <v>2998015.21</v>
      </c>
      <c r="G44" s="15">
        <v>1618815.91</v>
      </c>
      <c r="H44" s="15">
        <f t="shared" si="1"/>
        <v>174712.29999999981</v>
      </c>
    </row>
    <row r="45" spans="1:8" x14ac:dyDescent="0.2">
      <c r="A45" s="5"/>
      <c r="B45" s="11" t="s">
        <v>100</v>
      </c>
      <c r="C45" s="15">
        <v>0</v>
      </c>
      <c r="D45" s="15">
        <v>204143.38</v>
      </c>
      <c r="E45" s="15">
        <f t="shared" si="0"/>
        <v>204143.38</v>
      </c>
      <c r="F45" s="15">
        <v>196632.38</v>
      </c>
      <c r="G45" s="15">
        <v>58436.480000000003</v>
      </c>
      <c r="H45" s="15">
        <f t="shared" si="1"/>
        <v>7511</v>
      </c>
    </row>
    <row r="46" spans="1:8" x14ac:dyDescent="0.2">
      <c r="A46" s="5"/>
      <c r="B46" s="11" t="s">
        <v>101</v>
      </c>
      <c r="C46" s="15">
        <v>0</v>
      </c>
      <c r="D46" s="15">
        <v>120593.60000000001</v>
      </c>
      <c r="E46" s="15">
        <f t="shared" si="0"/>
        <v>120593.60000000001</v>
      </c>
      <c r="F46" s="15">
        <v>120593.60000000001</v>
      </c>
      <c r="G46" s="15">
        <v>120593.60000000001</v>
      </c>
      <c r="H46" s="15">
        <f t="shared" si="1"/>
        <v>0</v>
      </c>
    </row>
    <row r="47" spans="1:8" x14ac:dyDescent="0.2">
      <c r="A47" s="5"/>
      <c r="B47" s="11" t="s">
        <v>102</v>
      </c>
      <c r="C47" s="15">
        <v>0</v>
      </c>
      <c r="D47" s="15">
        <v>9465962.2899999991</v>
      </c>
      <c r="E47" s="15">
        <f t="shared" si="0"/>
        <v>9465962.2899999991</v>
      </c>
      <c r="F47" s="15">
        <v>9425507.1199999992</v>
      </c>
      <c r="G47" s="15">
        <v>5457957.54</v>
      </c>
      <c r="H47" s="15">
        <f t="shared" si="1"/>
        <v>40455.169999999925</v>
      </c>
    </row>
    <row r="48" spans="1:8" x14ac:dyDescent="0.2">
      <c r="A48" s="5"/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5"/>
      <c r="B49" s="11" t="s">
        <v>104</v>
      </c>
      <c r="C49" s="15">
        <v>0</v>
      </c>
      <c r="D49" s="15">
        <v>3330737.43</v>
      </c>
      <c r="E49" s="15">
        <f t="shared" si="0"/>
        <v>3330737.43</v>
      </c>
      <c r="F49" s="15">
        <v>3170336.67</v>
      </c>
      <c r="G49" s="15">
        <v>147830.98000000001</v>
      </c>
      <c r="H49" s="15">
        <f t="shared" si="1"/>
        <v>160400.76000000024</v>
      </c>
    </row>
    <row r="50" spans="1:8" x14ac:dyDescent="0.2">
      <c r="A50" s="5"/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5"/>
      <c r="B51" s="11" t="s">
        <v>106</v>
      </c>
      <c r="C51" s="15">
        <v>0</v>
      </c>
      <c r="D51" s="15">
        <v>10500000</v>
      </c>
      <c r="E51" s="15">
        <f t="shared" si="0"/>
        <v>10500000</v>
      </c>
      <c r="F51" s="15">
        <v>10500000</v>
      </c>
      <c r="G51" s="15">
        <v>10500000</v>
      </c>
      <c r="H51" s="15">
        <f t="shared" si="1"/>
        <v>0</v>
      </c>
    </row>
    <row r="52" spans="1:8" x14ac:dyDescent="0.2">
      <c r="A52" s="5"/>
      <c r="B52" s="11" t="s">
        <v>107</v>
      </c>
      <c r="C52" s="15">
        <v>0</v>
      </c>
      <c r="D52" s="15">
        <v>889000</v>
      </c>
      <c r="E52" s="15">
        <f t="shared" si="0"/>
        <v>889000</v>
      </c>
      <c r="F52" s="15">
        <v>873718.96</v>
      </c>
      <c r="G52" s="15">
        <v>868327.28</v>
      </c>
      <c r="H52" s="15">
        <f t="shared" si="1"/>
        <v>15281.040000000037</v>
      </c>
    </row>
    <row r="53" spans="1:8" x14ac:dyDescent="0.2">
      <c r="A53" s="48" t="s">
        <v>66</v>
      </c>
      <c r="B53" s="7"/>
      <c r="C53" s="15">
        <f>SUM(C54:C56)</f>
        <v>39758501.149999999</v>
      </c>
      <c r="D53" s="15">
        <f>SUM(D54:D56)</f>
        <v>210496784.97</v>
      </c>
      <c r="E53" s="15">
        <f t="shared" si="0"/>
        <v>250255286.12</v>
      </c>
      <c r="F53" s="15">
        <f>SUM(F54:F56)</f>
        <v>114779510.95</v>
      </c>
      <c r="G53" s="15">
        <f>SUM(G54:G56)</f>
        <v>72953897.650000006</v>
      </c>
      <c r="H53" s="15">
        <f t="shared" si="1"/>
        <v>135475775.17000002</v>
      </c>
    </row>
    <row r="54" spans="1:8" x14ac:dyDescent="0.2">
      <c r="A54" s="5"/>
      <c r="B54" s="11" t="s">
        <v>108</v>
      </c>
      <c r="C54" s="15">
        <v>39188501.149999999</v>
      </c>
      <c r="D54" s="15">
        <v>190105177.91999999</v>
      </c>
      <c r="E54" s="15">
        <f t="shared" si="0"/>
        <v>229293679.06999999</v>
      </c>
      <c r="F54" s="15">
        <v>100412040.76000001</v>
      </c>
      <c r="G54" s="15">
        <v>65285689.700000003</v>
      </c>
      <c r="H54" s="15">
        <f t="shared" si="1"/>
        <v>128881638.30999999</v>
      </c>
    </row>
    <row r="55" spans="1:8" x14ac:dyDescent="0.2">
      <c r="A55" s="5"/>
      <c r="B55" s="11" t="s">
        <v>109</v>
      </c>
      <c r="C55" s="15">
        <v>570000</v>
      </c>
      <c r="D55" s="15">
        <v>20391607.050000001</v>
      </c>
      <c r="E55" s="15">
        <f t="shared" si="0"/>
        <v>20961607.050000001</v>
      </c>
      <c r="F55" s="15">
        <v>14367470.189999999</v>
      </c>
      <c r="G55" s="15">
        <v>7668207.9500000002</v>
      </c>
      <c r="H55" s="15">
        <f t="shared" si="1"/>
        <v>6594136.8600000013</v>
      </c>
    </row>
    <row r="56" spans="1:8" x14ac:dyDescent="0.2">
      <c r="A56" s="5"/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1000000</v>
      </c>
      <c r="D57" s="15">
        <f>SUM(D58:D64)</f>
        <v>0</v>
      </c>
      <c r="E57" s="15">
        <f t="shared" si="0"/>
        <v>1000000</v>
      </c>
      <c r="F57" s="15">
        <f>SUM(F58:F64)</f>
        <v>0</v>
      </c>
      <c r="G57" s="15">
        <f>SUM(G58:G64)</f>
        <v>0</v>
      </c>
      <c r="H57" s="15">
        <f t="shared" si="1"/>
        <v>1000000</v>
      </c>
    </row>
    <row r="58" spans="1:8" x14ac:dyDescent="0.2">
      <c r="A58" s="5"/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5"/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5"/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5"/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5"/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5"/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5"/>
      <c r="B64" s="11" t="s">
        <v>117</v>
      </c>
      <c r="C64" s="15">
        <v>1000000</v>
      </c>
      <c r="D64" s="15">
        <v>0</v>
      </c>
      <c r="E64" s="15">
        <f t="shared" si="0"/>
        <v>1000000</v>
      </c>
      <c r="F64" s="15">
        <v>0</v>
      </c>
      <c r="G64" s="15">
        <v>0</v>
      </c>
      <c r="H64" s="15">
        <f t="shared" si="1"/>
        <v>1000000</v>
      </c>
    </row>
    <row r="65" spans="1:8" x14ac:dyDescent="0.2">
      <c r="A65" s="48" t="s">
        <v>68</v>
      </c>
      <c r="B65" s="7"/>
      <c r="C65" s="15">
        <f>SUM(C66:C68)</f>
        <v>8500000</v>
      </c>
      <c r="D65" s="15">
        <f>SUM(D66:D68)</f>
        <v>-230053.42</v>
      </c>
      <c r="E65" s="15">
        <f t="shared" si="0"/>
        <v>8269946.5800000001</v>
      </c>
      <c r="F65" s="15">
        <f>SUM(F66:F68)</f>
        <v>6927462.8499999996</v>
      </c>
      <c r="G65" s="15">
        <f>SUM(G66:G68)</f>
        <v>6680962.8499999996</v>
      </c>
      <c r="H65" s="15">
        <f t="shared" si="1"/>
        <v>1342483.7300000004</v>
      </c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5"/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5"/>
      <c r="B68" s="11" t="s">
        <v>40</v>
      </c>
      <c r="C68" s="15">
        <v>8500000</v>
      </c>
      <c r="D68" s="15">
        <v>-230053.42</v>
      </c>
      <c r="E68" s="15">
        <f t="shared" si="0"/>
        <v>8269946.5800000001</v>
      </c>
      <c r="F68" s="15">
        <v>6927462.8499999996</v>
      </c>
      <c r="G68" s="15">
        <v>6680962.8499999996</v>
      </c>
      <c r="H68" s="15">
        <f t="shared" si="1"/>
        <v>1342483.7300000004</v>
      </c>
    </row>
    <row r="69" spans="1:8" x14ac:dyDescent="0.2">
      <c r="A69" s="48" t="s">
        <v>69</v>
      </c>
      <c r="B69" s="7"/>
      <c r="C69" s="15">
        <f>SUM(C70:C76)</f>
        <v>5596174</v>
      </c>
      <c r="D69" s="15">
        <f>SUM(D70:D76)</f>
        <v>-401862.08999999997</v>
      </c>
      <c r="E69" s="15">
        <f t="shared" si="0"/>
        <v>5194311.91</v>
      </c>
      <c r="F69" s="15">
        <f>SUM(F70:F76)</f>
        <v>5194311.91</v>
      </c>
      <c r="G69" s="15">
        <f>SUM(G70:G76)</f>
        <v>5194311.91</v>
      </c>
      <c r="H69" s="15">
        <f t="shared" si="1"/>
        <v>0</v>
      </c>
    </row>
    <row r="70" spans="1:8" x14ac:dyDescent="0.2">
      <c r="A70" s="5"/>
      <c r="B70" s="11" t="s">
        <v>118</v>
      </c>
      <c r="C70" s="15">
        <v>3396174</v>
      </c>
      <c r="D70" s="15">
        <v>-0.6</v>
      </c>
      <c r="E70" s="15">
        <f t="shared" ref="E70:E76" si="2">C70+D70</f>
        <v>3396173.4</v>
      </c>
      <c r="F70" s="15">
        <v>3396173.4</v>
      </c>
      <c r="G70" s="15">
        <v>3396173.4</v>
      </c>
      <c r="H70" s="15">
        <f t="shared" ref="H70:H76" si="3">E70-F70</f>
        <v>0</v>
      </c>
    </row>
    <row r="71" spans="1:8" x14ac:dyDescent="0.2">
      <c r="A71" s="5"/>
      <c r="B71" s="11" t="s">
        <v>119</v>
      </c>
      <c r="C71" s="15">
        <v>2200000</v>
      </c>
      <c r="D71" s="15">
        <v>-401861.49</v>
      </c>
      <c r="E71" s="15">
        <f t="shared" si="2"/>
        <v>1798138.51</v>
      </c>
      <c r="F71" s="15">
        <v>1798138.51</v>
      </c>
      <c r="G71" s="15">
        <v>1798138.51</v>
      </c>
      <c r="H71" s="15">
        <f t="shared" si="3"/>
        <v>0</v>
      </c>
    </row>
    <row r="72" spans="1:8" x14ac:dyDescent="0.2">
      <c r="A72" s="5"/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5"/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5"/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5"/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6"/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587564245.24000001</v>
      </c>
      <c r="D77" s="17">
        <f t="shared" si="4"/>
        <v>336273752.63</v>
      </c>
      <c r="E77" s="17">
        <f t="shared" si="4"/>
        <v>923837997.87000012</v>
      </c>
      <c r="F77" s="17">
        <f t="shared" si="4"/>
        <v>756230557.97000003</v>
      </c>
      <c r="G77" s="17">
        <f t="shared" si="4"/>
        <v>660828956.11000001</v>
      </c>
      <c r="H77" s="17">
        <f t="shared" si="4"/>
        <v>167607439.89999998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130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49">
        <v>534909570.08999997</v>
      </c>
      <c r="D6" s="49">
        <v>98323857.469999999</v>
      </c>
      <c r="E6" s="49">
        <f>C6+D6</f>
        <v>633233427.55999994</v>
      </c>
      <c r="F6" s="49">
        <v>603842606.83000004</v>
      </c>
      <c r="G6" s="49">
        <v>559025960.41999996</v>
      </c>
      <c r="H6" s="49">
        <f>E6-F6</f>
        <v>29390820.7299999</v>
      </c>
    </row>
    <row r="7" spans="1:8" x14ac:dyDescent="0.2">
      <c r="A7" s="5"/>
      <c r="B7" s="18"/>
      <c r="C7" s="49"/>
      <c r="D7" s="49"/>
      <c r="E7" s="49"/>
      <c r="F7" s="49"/>
      <c r="G7" s="49"/>
      <c r="H7" s="49"/>
    </row>
    <row r="8" spans="1:8" x14ac:dyDescent="0.2">
      <c r="A8" s="5"/>
      <c r="B8" s="18" t="s">
        <v>1</v>
      </c>
      <c r="C8" s="49">
        <v>49258501.149999999</v>
      </c>
      <c r="D8" s="49">
        <v>237949895.75999999</v>
      </c>
      <c r="E8" s="49">
        <f>C8+D8</f>
        <v>287208396.90999997</v>
      </c>
      <c r="F8" s="49">
        <v>148991777.74000001</v>
      </c>
      <c r="G8" s="49">
        <v>98406822.290000007</v>
      </c>
      <c r="H8" s="49">
        <f>E8-F8</f>
        <v>138216619.16999996</v>
      </c>
    </row>
    <row r="9" spans="1:8" x14ac:dyDescent="0.2">
      <c r="A9" s="5"/>
      <c r="B9" s="18"/>
      <c r="C9" s="49"/>
      <c r="D9" s="49"/>
      <c r="E9" s="49"/>
      <c r="F9" s="49"/>
      <c r="G9" s="49"/>
      <c r="H9" s="49"/>
    </row>
    <row r="10" spans="1:8" x14ac:dyDescent="0.2">
      <c r="A10" s="5"/>
      <c r="B10" s="18" t="s">
        <v>2</v>
      </c>
      <c r="C10" s="49">
        <v>3396174</v>
      </c>
      <c r="D10" s="49">
        <v>-0.6</v>
      </c>
      <c r="E10" s="49">
        <f>C10+D10</f>
        <v>3396173.4</v>
      </c>
      <c r="F10" s="49">
        <v>3396173.4</v>
      </c>
      <c r="G10" s="49">
        <v>3396173.4</v>
      </c>
      <c r="H10" s="49">
        <f>E10-F10</f>
        <v>0</v>
      </c>
    </row>
    <row r="11" spans="1:8" x14ac:dyDescent="0.2">
      <c r="A11" s="5"/>
      <c r="B11" s="18"/>
      <c r="C11" s="49"/>
      <c r="D11" s="49"/>
      <c r="E11" s="49"/>
      <c r="F11" s="49"/>
      <c r="G11" s="49"/>
      <c r="H11" s="49"/>
    </row>
    <row r="12" spans="1:8" x14ac:dyDescent="0.2">
      <c r="A12" s="5"/>
      <c r="B12" s="18" t="s">
        <v>41</v>
      </c>
      <c r="C12" s="49">
        <v>0</v>
      </c>
      <c r="D12" s="49">
        <v>0</v>
      </c>
      <c r="E12" s="49">
        <f>C12+D12</f>
        <v>0</v>
      </c>
      <c r="F12" s="49">
        <v>0</v>
      </c>
      <c r="G12" s="49">
        <v>0</v>
      </c>
      <c r="H12" s="49">
        <f>E12-F12</f>
        <v>0</v>
      </c>
    </row>
    <row r="13" spans="1:8" x14ac:dyDescent="0.2">
      <c r="A13" s="5"/>
      <c r="B13" s="18"/>
      <c r="C13" s="49"/>
      <c r="D13" s="49"/>
      <c r="E13" s="49"/>
      <c r="F13" s="49"/>
      <c r="G13" s="49"/>
      <c r="H13" s="49"/>
    </row>
    <row r="14" spans="1:8" x14ac:dyDescent="0.2">
      <c r="A14" s="5"/>
      <c r="B14" s="18" t="s">
        <v>38</v>
      </c>
      <c r="C14" s="49">
        <v>0</v>
      </c>
      <c r="D14" s="49">
        <v>0</v>
      </c>
      <c r="E14" s="49">
        <f>C14+D14</f>
        <v>0</v>
      </c>
      <c r="F14" s="49">
        <v>0</v>
      </c>
      <c r="G14" s="49">
        <v>0</v>
      </c>
      <c r="H14" s="49">
        <f>E14-F14</f>
        <v>0</v>
      </c>
    </row>
    <row r="15" spans="1:8" x14ac:dyDescent="0.2">
      <c r="A15" s="6"/>
      <c r="B15" s="19"/>
      <c r="C15" s="50"/>
      <c r="D15" s="50"/>
      <c r="E15" s="50"/>
      <c r="F15" s="50"/>
      <c r="G15" s="50"/>
      <c r="H15" s="50"/>
    </row>
    <row r="16" spans="1:8" x14ac:dyDescent="0.2">
      <c r="A16" s="20"/>
      <c r="B16" s="13" t="s">
        <v>53</v>
      </c>
      <c r="C16" s="17">
        <f>SUM(C6+C8+C10+C12+C14)</f>
        <v>587564245.24000001</v>
      </c>
      <c r="D16" s="17">
        <f>SUM(D6+D8+D10+D12+D14)</f>
        <v>336273752.63</v>
      </c>
      <c r="E16" s="17">
        <f>SUM(E6+E8+E10+E12+E14)</f>
        <v>923837997.86999989</v>
      </c>
      <c r="F16" s="17">
        <f t="shared" ref="F16:H16" si="0">SUM(F6+F8+F10+F12+F14)</f>
        <v>756230557.97000003</v>
      </c>
      <c r="G16" s="17">
        <f t="shared" si="0"/>
        <v>660828956.1099999</v>
      </c>
      <c r="H16" s="17">
        <f t="shared" si="0"/>
        <v>167607439.89999986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showGridLines="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131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134</v>
      </c>
      <c r="B7" s="22"/>
      <c r="C7" s="15">
        <v>1846858.73</v>
      </c>
      <c r="D7" s="15">
        <v>43755.26</v>
      </c>
      <c r="E7" s="15">
        <f>C7+D7</f>
        <v>1890613.99</v>
      </c>
      <c r="F7" s="15">
        <v>1816907.93</v>
      </c>
      <c r="G7" s="15">
        <v>1813530.14</v>
      </c>
      <c r="H7" s="15">
        <f>E7-F7</f>
        <v>73706.060000000056</v>
      </c>
    </row>
    <row r="8" spans="1:8" x14ac:dyDescent="0.2">
      <c r="A8" s="4" t="s">
        <v>135</v>
      </c>
      <c r="B8" s="22"/>
      <c r="C8" s="15">
        <v>17685196.710000001</v>
      </c>
      <c r="D8" s="15">
        <v>-248294.79</v>
      </c>
      <c r="E8" s="15">
        <f t="shared" ref="E8:E65" si="0">C8+D8</f>
        <v>17436901.920000002</v>
      </c>
      <c r="F8" s="15">
        <v>15935829.41</v>
      </c>
      <c r="G8" s="15">
        <v>15909797.810000001</v>
      </c>
      <c r="H8" s="15">
        <f t="shared" ref="H8:H65" si="1">E8-F8</f>
        <v>1501072.5100000016</v>
      </c>
    </row>
    <row r="9" spans="1:8" x14ac:dyDescent="0.2">
      <c r="A9" s="4" t="s">
        <v>136</v>
      </c>
      <c r="B9" s="22"/>
      <c r="C9" s="15">
        <v>14866963.029999999</v>
      </c>
      <c r="D9" s="15">
        <v>751509.18</v>
      </c>
      <c r="E9" s="15">
        <f t="shared" si="0"/>
        <v>15618472.209999999</v>
      </c>
      <c r="F9" s="15">
        <v>14660842.890000001</v>
      </c>
      <c r="G9" s="15">
        <v>12206209.789999999</v>
      </c>
      <c r="H9" s="15">
        <f t="shared" si="1"/>
        <v>957629.31999999844</v>
      </c>
    </row>
    <row r="10" spans="1:8" x14ac:dyDescent="0.2">
      <c r="A10" s="4" t="s">
        <v>137</v>
      </c>
      <c r="B10" s="22"/>
      <c r="C10" s="15">
        <v>9120934.0500000007</v>
      </c>
      <c r="D10" s="15">
        <v>759864.79</v>
      </c>
      <c r="E10" s="15">
        <f t="shared" si="0"/>
        <v>9880798.8399999999</v>
      </c>
      <c r="F10" s="15">
        <v>9091750.6099999994</v>
      </c>
      <c r="G10" s="15">
        <v>8911131.9800000004</v>
      </c>
      <c r="H10" s="15">
        <f t="shared" si="1"/>
        <v>789048.23000000045</v>
      </c>
    </row>
    <row r="11" spans="1:8" x14ac:dyDescent="0.2">
      <c r="A11" s="4" t="s">
        <v>138</v>
      </c>
      <c r="B11" s="22"/>
      <c r="C11" s="15">
        <v>7577192.5599999996</v>
      </c>
      <c r="D11" s="15">
        <v>436910.75</v>
      </c>
      <c r="E11" s="15">
        <f t="shared" si="0"/>
        <v>8014103.3099999996</v>
      </c>
      <c r="F11" s="15">
        <v>7663780.5599999996</v>
      </c>
      <c r="G11" s="15">
        <v>7577545.79</v>
      </c>
      <c r="H11" s="15">
        <f t="shared" si="1"/>
        <v>350322.75</v>
      </c>
    </row>
    <row r="12" spans="1:8" x14ac:dyDescent="0.2">
      <c r="A12" s="4" t="s">
        <v>139</v>
      </c>
      <c r="B12" s="22"/>
      <c r="C12" s="15">
        <v>2856015.95</v>
      </c>
      <c r="D12" s="15">
        <v>517738.9</v>
      </c>
      <c r="E12" s="15">
        <f t="shared" si="0"/>
        <v>3373754.85</v>
      </c>
      <c r="F12" s="15">
        <v>3246149.06</v>
      </c>
      <c r="G12" s="15">
        <v>3241661.55</v>
      </c>
      <c r="H12" s="15">
        <f t="shared" si="1"/>
        <v>127605.79000000004</v>
      </c>
    </row>
    <row r="13" spans="1:8" x14ac:dyDescent="0.2">
      <c r="A13" s="4" t="s">
        <v>140</v>
      </c>
      <c r="B13" s="22"/>
      <c r="C13" s="15">
        <v>3395997.74</v>
      </c>
      <c r="D13" s="15">
        <v>10494415.380000001</v>
      </c>
      <c r="E13" s="15">
        <f t="shared" si="0"/>
        <v>13890413.120000001</v>
      </c>
      <c r="F13" s="15">
        <v>13749896.77</v>
      </c>
      <c r="G13" s="15">
        <v>13661124.35</v>
      </c>
      <c r="H13" s="15">
        <f t="shared" si="1"/>
        <v>140516.35000000149</v>
      </c>
    </row>
    <row r="14" spans="1:8" x14ac:dyDescent="0.2">
      <c r="A14" s="4" t="s">
        <v>141</v>
      </c>
      <c r="B14" s="22"/>
      <c r="C14" s="15">
        <v>7912965.7599999998</v>
      </c>
      <c r="D14" s="15">
        <v>90600.3</v>
      </c>
      <c r="E14" s="15">
        <f t="shared" si="0"/>
        <v>8003566.0599999996</v>
      </c>
      <c r="F14" s="15">
        <v>7602510.6900000004</v>
      </c>
      <c r="G14" s="15">
        <v>7219621.6900000004</v>
      </c>
      <c r="H14" s="15">
        <f t="shared" si="1"/>
        <v>401055.36999999918</v>
      </c>
    </row>
    <row r="15" spans="1:8" x14ac:dyDescent="0.2">
      <c r="A15" s="4" t="s">
        <v>142</v>
      </c>
      <c r="B15" s="22"/>
      <c r="C15" s="15">
        <v>1677120.13</v>
      </c>
      <c r="D15" s="15">
        <v>6241.27</v>
      </c>
      <c r="E15" s="15">
        <f t="shared" si="0"/>
        <v>1683361.4</v>
      </c>
      <c r="F15" s="15">
        <v>1618777.86</v>
      </c>
      <c r="G15" s="15">
        <v>1615403.49</v>
      </c>
      <c r="H15" s="15">
        <f t="shared" si="1"/>
        <v>64583.539999999804</v>
      </c>
    </row>
    <row r="16" spans="1:8" x14ac:dyDescent="0.2">
      <c r="A16" s="4" t="s">
        <v>143</v>
      </c>
      <c r="B16" s="22"/>
      <c r="C16" s="15">
        <v>2055275.52</v>
      </c>
      <c r="D16" s="15">
        <v>390458.99</v>
      </c>
      <c r="E16" s="15">
        <f t="shared" si="0"/>
        <v>2445734.5099999998</v>
      </c>
      <c r="F16" s="15">
        <v>2358503.0299999998</v>
      </c>
      <c r="G16" s="15">
        <v>2341872.5699999998</v>
      </c>
      <c r="H16" s="15">
        <f t="shared" si="1"/>
        <v>87231.479999999981</v>
      </c>
    </row>
    <row r="17" spans="1:8" x14ac:dyDescent="0.2">
      <c r="A17" s="4" t="s">
        <v>144</v>
      </c>
      <c r="B17" s="22"/>
      <c r="C17" s="15">
        <v>1468375.18</v>
      </c>
      <c r="D17" s="15">
        <v>6626.23</v>
      </c>
      <c r="E17" s="15">
        <f t="shared" si="0"/>
        <v>1475001.41</v>
      </c>
      <c r="F17" s="15">
        <v>1419724.08</v>
      </c>
      <c r="G17" s="15">
        <v>1376371.08</v>
      </c>
      <c r="H17" s="15">
        <f t="shared" si="1"/>
        <v>55277.329999999842</v>
      </c>
    </row>
    <row r="18" spans="1:8" x14ac:dyDescent="0.2">
      <c r="A18" s="4" t="s">
        <v>145</v>
      </c>
      <c r="B18" s="22"/>
      <c r="C18" s="15">
        <v>448530.59</v>
      </c>
      <c r="D18" s="15">
        <v>16525.259999999998</v>
      </c>
      <c r="E18" s="15">
        <f t="shared" si="0"/>
        <v>465055.85000000003</v>
      </c>
      <c r="F18" s="15">
        <v>444649.73</v>
      </c>
      <c r="G18" s="15">
        <v>444389.9</v>
      </c>
      <c r="H18" s="15">
        <f t="shared" si="1"/>
        <v>20406.120000000054</v>
      </c>
    </row>
    <row r="19" spans="1:8" x14ac:dyDescent="0.2">
      <c r="A19" s="4" t="s">
        <v>146</v>
      </c>
      <c r="B19" s="22"/>
      <c r="C19" s="15">
        <v>2036580.14</v>
      </c>
      <c r="D19" s="15">
        <v>-119542.03</v>
      </c>
      <c r="E19" s="15">
        <f t="shared" si="0"/>
        <v>1917038.1099999999</v>
      </c>
      <c r="F19" s="15">
        <v>1796073.74</v>
      </c>
      <c r="G19" s="15">
        <v>1748036.67</v>
      </c>
      <c r="H19" s="15">
        <f t="shared" si="1"/>
        <v>120964.36999999988</v>
      </c>
    </row>
    <row r="20" spans="1:8" x14ac:dyDescent="0.2">
      <c r="A20" s="4" t="s">
        <v>147</v>
      </c>
      <c r="B20" s="22"/>
      <c r="C20" s="15">
        <v>13429325.710000001</v>
      </c>
      <c r="D20" s="15">
        <v>1409000.88</v>
      </c>
      <c r="E20" s="15">
        <f t="shared" si="0"/>
        <v>14838326.59</v>
      </c>
      <c r="F20" s="15">
        <v>13327637.27</v>
      </c>
      <c r="G20" s="15">
        <v>12801665.289999999</v>
      </c>
      <c r="H20" s="15">
        <f t="shared" si="1"/>
        <v>1510689.3200000003</v>
      </c>
    </row>
    <row r="21" spans="1:8" x14ac:dyDescent="0.2">
      <c r="A21" s="4" t="s">
        <v>148</v>
      </c>
      <c r="B21" s="22"/>
      <c r="C21" s="15">
        <v>10337331.119999999</v>
      </c>
      <c r="D21" s="15">
        <v>2893683.11</v>
      </c>
      <c r="E21" s="15">
        <f t="shared" si="0"/>
        <v>13231014.229999999</v>
      </c>
      <c r="F21" s="15">
        <v>12774223.98</v>
      </c>
      <c r="G21" s="15">
        <v>11314889.26</v>
      </c>
      <c r="H21" s="15">
        <f t="shared" si="1"/>
        <v>456790.24999999814</v>
      </c>
    </row>
    <row r="22" spans="1:8" x14ac:dyDescent="0.2">
      <c r="A22" s="4" t="s">
        <v>149</v>
      </c>
      <c r="B22" s="22"/>
      <c r="C22" s="15">
        <v>5289170.75</v>
      </c>
      <c r="D22" s="15">
        <v>905004.7</v>
      </c>
      <c r="E22" s="15">
        <f t="shared" si="0"/>
        <v>6194175.4500000002</v>
      </c>
      <c r="F22" s="15">
        <v>5928485.8899999997</v>
      </c>
      <c r="G22" s="15">
        <v>5699598.3899999997</v>
      </c>
      <c r="H22" s="15">
        <f t="shared" si="1"/>
        <v>265689.56000000052</v>
      </c>
    </row>
    <row r="23" spans="1:8" x14ac:dyDescent="0.2">
      <c r="A23" s="4" t="s">
        <v>150</v>
      </c>
      <c r="B23" s="22"/>
      <c r="C23" s="15">
        <v>11675998.6</v>
      </c>
      <c r="D23" s="15">
        <v>-612605.17000000004</v>
      </c>
      <c r="E23" s="15">
        <f t="shared" si="0"/>
        <v>11063393.43</v>
      </c>
      <c r="F23" s="15">
        <v>10621125.710000001</v>
      </c>
      <c r="G23" s="15">
        <v>10362618.689999999</v>
      </c>
      <c r="H23" s="15">
        <f t="shared" si="1"/>
        <v>442267.71999999881</v>
      </c>
    </row>
    <row r="24" spans="1:8" x14ac:dyDescent="0.2">
      <c r="A24" s="4" t="s">
        <v>151</v>
      </c>
      <c r="B24" s="22"/>
      <c r="C24" s="15">
        <v>2045822.76</v>
      </c>
      <c r="D24" s="15">
        <v>-165268.26999999999</v>
      </c>
      <c r="E24" s="15">
        <f t="shared" si="0"/>
        <v>1880554.49</v>
      </c>
      <c r="F24" s="15">
        <v>1580973.87</v>
      </c>
      <c r="G24" s="15">
        <v>1558772.92</v>
      </c>
      <c r="H24" s="15">
        <f t="shared" si="1"/>
        <v>299580.61999999988</v>
      </c>
    </row>
    <row r="25" spans="1:8" x14ac:dyDescent="0.2">
      <c r="A25" s="4" t="s">
        <v>152</v>
      </c>
      <c r="B25" s="22"/>
      <c r="C25" s="15">
        <v>12772463.17</v>
      </c>
      <c r="D25" s="15">
        <v>517800.22</v>
      </c>
      <c r="E25" s="15">
        <f t="shared" si="0"/>
        <v>13290263.390000001</v>
      </c>
      <c r="F25" s="15">
        <v>12487035.869999999</v>
      </c>
      <c r="G25" s="15">
        <v>11837161.890000001</v>
      </c>
      <c r="H25" s="15">
        <f t="shared" si="1"/>
        <v>803227.52000000142</v>
      </c>
    </row>
    <row r="26" spans="1:8" x14ac:dyDescent="0.2">
      <c r="A26" s="4" t="s">
        <v>153</v>
      </c>
      <c r="B26" s="22"/>
      <c r="C26" s="15">
        <v>43872142.869999997</v>
      </c>
      <c r="D26" s="15">
        <v>22966746.629999999</v>
      </c>
      <c r="E26" s="15">
        <f t="shared" si="0"/>
        <v>66838889.5</v>
      </c>
      <c r="F26" s="15">
        <v>65510275.049999997</v>
      </c>
      <c r="G26" s="15">
        <v>60295362.020000003</v>
      </c>
      <c r="H26" s="15">
        <f t="shared" si="1"/>
        <v>1328614.450000003</v>
      </c>
    </row>
    <row r="27" spans="1:8" x14ac:dyDescent="0.2">
      <c r="A27" s="4" t="s">
        <v>154</v>
      </c>
      <c r="B27" s="22"/>
      <c r="C27" s="15">
        <v>3254304.14</v>
      </c>
      <c r="D27" s="15">
        <v>316289.33</v>
      </c>
      <c r="E27" s="15">
        <f t="shared" si="0"/>
        <v>3570593.47</v>
      </c>
      <c r="F27" s="15">
        <v>3354053.54</v>
      </c>
      <c r="G27" s="15">
        <v>2808954.27</v>
      </c>
      <c r="H27" s="15">
        <f t="shared" si="1"/>
        <v>216539.93000000017</v>
      </c>
    </row>
    <row r="28" spans="1:8" x14ac:dyDescent="0.2">
      <c r="A28" s="4" t="s">
        <v>155</v>
      </c>
      <c r="B28" s="22"/>
      <c r="C28" s="15">
        <v>3756544.5</v>
      </c>
      <c r="D28" s="15">
        <v>1729473.17</v>
      </c>
      <c r="E28" s="15">
        <f t="shared" si="0"/>
        <v>5486017.6699999999</v>
      </c>
      <c r="F28" s="15">
        <v>4981326.51</v>
      </c>
      <c r="G28" s="15">
        <v>4248358.32</v>
      </c>
      <c r="H28" s="15">
        <f t="shared" si="1"/>
        <v>504691.16000000015</v>
      </c>
    </row>
    <row r="29" spans="1:8" x14ac:dyDescent="0.2">
      <c r="A29" s="4" t="s">
        <v>156</v>
      </c>
      <c r="B29" s="22"/>
      <c r="C29" s="15">
        <v>10707530.310000001</v>
      </c>
      <c r="D29" s="15">
        <v>345248</v>
      </c>
      <c r="E29" s="15">
        <f t="shared" si="0"/>
        <v>11052778.310000001</v>
      </c>
      <c r="F29" s="15">
        <v>10000275.800000001</v>
      </c>
      <c r="G29" s="15">
        <v>9603981.9199999999</v>
      </c>
      <c r="H29" s="15">
        <f t="shared" si="1"/>
        <v>1052502.5099999998</v>
      </c>
    </row>
    <row r="30" spans="1:8" x14ac:dyDescent="0.2">
      <c r="A30" s="4" t="s">
        <v>157</v>
      </c>
      <c r="B30" s="22"/>
      <c r="C30" s="15">
        <v>36195566.390000001</v>
      </c>
      <c r="D30" s="15">
        <v>10272612.65</v>
      </c>
      <c r="E30" s="15">
        <f t="shared" si="0"/>
        <v>46468179.039999999</v>
      </c>
      <c r="F30" s="15">
        <v>44940548.75</v>
      </c>
      <c r="G30" s="15">
        <v>38456260.109999999</v>
      </c>
      <c r="H30" s="15">
        <f t="shared" si="1"/>
        <v>1527630.2899999991</v>
      </c>
    </row>
    <row r="31" spans="1:8" x14ac:dyDescent="0.2">
      <c r="A31" s="4" t="s">
        <v>158</v>
      </c>
      <c r="B31" s="22"/>
      <c r="C31" s="15">
        <v>31135577.120000001</v>
      </c>
      <c r="D31" s="15">
        <v>21659922.199999999</v>
      </c>
      <c r="E31" s="15">
        <f t="shared" si="0"/>
        <v>52795499.32</v>
      </c>
      <c r="F31" s="15">
        <v>47947844.789999999</v>
      </c>
      <c r="G31" s="15">
        <v>43292182.420000002</v>
      </c>
      <c r="H31" s="15">
        <f t="shared" si="1"/>
        <v>4847654.5300000012</v>
      </c>
    </row>
    <row r="32" spans="1:8" x14ac:dyDescent="0.2">
      <c r="A32" s="4" t="s">
        <v>159</v>
      </c>
      <c r="B32" s="22"/>
      <c r="C32" s="15">
        <v>2944184.35</v>
      </c>
      <c r="D32" s="15">
        <v>975626.11</v>
      </c>
      <c r="E32" s="15">
        <f t="shared" si="0"/>
        <v>3919810.46</v>
      </c>
      <c r="F32" s="15">
        <v>3766777.87</v>
      </c>
      <c r="G32" s="15">
        <v>3099115.57</v>
      </c>
      <c r="H32" s="15">
        <f t="shared" si="1"/>
        <v>153032.58999999985</v>
      </c>
    </row>
    <row r="33" spans="1:8" x14ac:dyDescent="0.2">
      <c r="A33" s="4" t="s">
        <v>160</v>
      </c>
      <c r="B33" s="22"/>
      <c r="C33" s="15">
        <v>1601246</v>
      </c>
      <c r="D33" s="15">
        <v>4130.1899999999996</v>
      </c>
      <c r="E33" s="15">
        <f t="shared" si="0"/>
        <v>1605376.19</v>
      </c>
      <c r="F33" s="15">
        <v>1565953.59</v>
      </c>
      <c r="G33" s="15">
        <v>1557147.45</v>
      </c>
      <c r="H33" s="15">
        <f t="shared" si="1"/>
        <v>39422.59999999986</v>
      </c>
    </row>
    <row r="34" spans="1:8" x14ac:dyDescent="0.2">
      <c r="A34" s="4" t="s">
        <v>161</v>
      </c>
      <c r="B34" s="22"/>
      <c r="C34" s="15">
        <v>3372067</v>
      </c>
      <c r="D34" s="15">
        <v>-15768.09</v>
      </c>
      <c r="E34" s="15">
        <f t="shared" si="0"/>
        <v>3356298.91</v>
      </c>
      <c r="F34" s="15">
        <v>3162136.2</v>
      </c>
      <c r="G34" s="15">
        <v>3136965.11</v>
      </c>
      <c r="H34" s="15">
        <f t="shared" si="1"/>
        <v>194162.70999999996</v>
      </c>
    </row>
    <row r="35" spans="1:8" x14ac:dyDescent="0.2">
      <c r="A35" s="4" t="s">
        <v>162</v>
      </c>
      <c r="B35" s="22"/>
      <c r="C35" s="15">
        <v>5043675.71</v>
      </c>
      <c r="D35" s="15">
        <v>-234334.77</v>
      </c>
      <c r="E35" s="15">
        <f t="shared" si="0"/>
        <v>4809340.9400000004</v>
      </c>
      <c r="F35" s="15">
        <v>4685839.76</v>
      </c>
      <c r="G35" s="15">
        <v>4660878.6100000003</v>
      </c>
      <c r="H35" s="15">
        <f t="shared" si="1"/>
        <v>123501.18000000063</v>
      </c>
    </row>
    <row r="36" spans="1:8" x14ac:dyDescent="0.2">
      <c r="A36" s="4" t="s">
        <v>163</v>
      </c>
      <c r="B36" s="22"/>
      <c r="C36" s="15">
        <v>4418906.33</v>
      </c>
      <c r="D36" s="15">
        <v>-42129.8</v>
      </c>
      <c r="E36" s="15">
        <f t="shared" si="0"/>
        <v>4376776.53</v>
      </c>
      <c r="F36" s="15">
        <v>4059901.22</v>
      </c>
      <c r="G36" s="15">
        <v>4014027.15</v>
      </c>
      <c r="H36" s="15">
        <f t="shared" si="1"/>
        <v>316875.31000000006</v>
      </c>
    </row>
    <row r="37" spans="1:8" x14ac:dyDescent="0.2">
      <c r="A37" s="4" t="s">
        <v>164</v>
      </c>
      <c r="B37" s="22"/>
      <c r="C37" s="15">
        <v>2202391.06</v>
      </c>
      <c r="D37" s="15">
        <v>-149420.9</v>
      </c>
      <c r="E37" s="15">
        <f t="shared" si="0"/>
        <v>2052970.1600000001</v>
      </c>
      <c r="F37" s="15">
        <v>1970298.11</v>
      </c>
      <c r="G37" s="15">
        <v>1936378.1</v>
      </c>
      <c r="H37" s="15">
        <f t="shared" si="1"/>
        <v>82672.050000000047</v>
      </c>
    </row>
    <row r="38" spans="1:8" x14ac:dyDescent="0.2">
      <c r="A38" s="4" t="s">
        <v>165</v>
      </c>
      <c r="B38" s="22"/>
      <c r="C38" s="15">
        <v>4683689.74</v>
      </c>
      <c r="D38" s="15">
        <v>4823925.41</v>
      </c>
      <c r="E38" s="15">
        <f t="shared" si="0"/>
        <v>9507615.1500000004</v>
      </c>
      <c r="F38" s="15">
        <v>9118708.0800000001</v>
      </c>
      <c r="G38" s="15">
        <v>5606566.8200000003</v>
      </c>
      <c r="H38" s="15">
        <f t="shared" si="1"/>
        <v>388907.0700000003</v>
      </c>
    </row>
    <row r="39" spans="1:8" x14ac:dyDescent="0.2">
      <c r="A39" s="4" t="s">
        <v>166</v>
      </c>
      <c r="B39" s="22"/>
      <c r="C39" s="15">
        <v>3302622.88</v>
      </c>
      <c r="D39" s="15">
        <v>9887.4500000000007</v>
      </c>
      <c r="E39" s="15">
        <f t="shared" si="0"/>
        <v>3312510.33</v>
      </c>
      <c r="F39" s="15">
        <v>3232011.61</v>
      </c>
      <c r="G39" s="15">
        <v>3209764.63</v>
      </c>
      <c r="H39" s="15">
        <f t="shared" si="1"/>
        <v>80498.720000000205</v>
      </c>
    </row>
    <row r="40" spans="1:8" x14ac:dyDescent="0.2">
      <c r="A40" s="4" t="s">
        <v>167</v>
      </c>
      <c r="B40" s="22"/>
      <c r="C40" s="15">
        <v>41747647.719999999</v>
      </c>
      <c r="D40" s="15">
        <v>203123533.53999999</v>
      </c>
      <c r="E40" s="15">
        <f t="shared" si="0"/>
        <v>244871181.25999999</v>
      </c>
      <c r="F40" s="15">
        <v>111199519.63</v>
      </c>
      <c r="G40" s="15">
        <v>70835530.780000001</v>
      </c>
      <c r="H40" s="15">
        <f t="shared" si="1"/>
        <v>133671661.63</v>
      </c>
    </row>
    <row r="41" spans="1:8" x14ac:dyDescent="0.2">
      <c r="A41" s="4" t="s">
        <v>168</v>
      </c>
      <c r="B41" s="22"/>
      <c r="C41" s="15">
        <v>5882954.4800000004</v>
      </c>
      <c r="D41" s="15">
        <v>8722668.5999999996</v>
      </c>
      <c r="E41" s="15">
        <f t="shared" si="0"/>
        <v>14605623.08</v>
      </c>
      <c r="F41" s="15">
        <v>11578835.050000001</v>
      </c>
      <c r="G41" s="15">
        <v>9975626.3800000008</v>
      </c>
      <c r="H41" s="15">
        <f t="shared" si="1"/>
        <v>3026788.0299999993</v>
      </c>
    </row>
    <row r="42" spans="1:8" x14ac:dyDescent="0.2">
      <c r="A42" s="4" t="s">
        <v>169</v>
      </c>
      <c r="B42" s="22"/>
      <c r="C42" s="15">
        <v>19169149.68</v>
      </c>
      <c r="D42" s="15">
        <v>5279052.6900000004</v>
      </c>
      <c r="E42" s="15">
        <f t="shared" si="0"/>
        <v>24448202.370000001</v>
      </c>
      <c r="F42" s="15">
        <v>24027274.739999998</v>
      </c>
      <c r="G42" s="15">
        <v>15654490.9</v>
      </c>
      <c r="H42" s="15">
        <f t="shared" si="1"/>
        <v>420927.63000000268</v>
      </c>
    </row>
    <row r="43" spans="1:8" x14ac:dyDescent="0.2">
      <c r="A43" s="4" t="s">
        <v>170</v>
      </c>
      <c r="B43" s="22"/>
      <c r="C43" s="15">
        <v>7236446.9000000004</v>
      </c>
      <c r="D43" s="15">
        <v>7087678.7300000004</v>
      </c>
      <c r="E43" s="15">
        <f t="shared" si="0"/>
        <v>14324125.630000001</v>
      </c>
      <c r="F43" s="15">
        <v>13773315.76</v>
      </c>
      <c r="G43" s="15">
        <v>11479440.1</v>
      </c>
      <c r="H43" s="15">
        <f t="shared" si="1"/>
        <v>550809.87000000104</v>
      </c>
    </row>
    <row r="44" spans="1:8" x14ac:dyDescent="0.2">
      <c r="A44" s="4" t="s">
        <v>171</v>
      </c>
      <c r="B44" s="22"/>
      <c r="C44" s="15">
        <v>33610110.049999997</v>
      </c>
      <c r="D44" s="15">
        <v>2376002.96</v>
      </c>
      <c r="E44" s="15">
        <f t="shared" si="0"/>
        <v>35986113.009999998</v>
      </c>
      <c r="F44" s="15">
        <v>35070988.520000003</v>
      </c>
      <c r="G44" s="15">
        <v>33424848.010000002</v>
      </c>
      <c r="H44" s="15">
        <f t="shared" si="1"/>
        <v>915124.48999999464</v>
      </c>
    </row>
    <row r="45" spans="1:8" x14ac:dyDescent="0.2">
      <c r="A45" s="4" t="s">
        <v>172</v>
      </c>
      <c r="B45" s="22"/>
      <c r="C45" s="15">
        <v>95457928.870000005</v>
      </c>
      <c r="D45" s="15">
        <v>5657086.7699999996</v>
      </c>
      <c r="E45" s="15">
        <f t="shared" si="0"/>
        <v>101115015.64</v>
      </c>
      <c r="F45" s="15">
        <v>96837767.599999994</v>
      </c>
      <c r="G45" s="15">
        <v>92973803.489999995</v>
      </c>
      <c r="H45" s="15">
        <f t="shared" si="1"/>
        <v>4277248.0400000066</v>
      </c>
    </row>
    <row r="46" spans="1:8" x14ac:dyDescent="0.2">
      <c r="A46" s="4" t="s">
        <v>173</v>
      </c>
      <c r="B46" s="22"/>
      <c r="C46" s="15">
        <v>6770230.5700000003</v>
      </c>
      <c r="D46" s="15">
        <v>1021670</v>
      </c>
      <c r="E46" s="15">
        <f t="shared" si="0"/>
        <v>7791900.5700000003</v>
      </c>
      <c r="F46" s="15">
        <v>7681404.5199999996</v>
      </c>
      <c r="G46" s="15">
        <v>7601247.1699999999</v>
      </c>
      <c r="H46" s="15">
        <f t="shared" si="1"/>
        <v>110496.05000000075</v>
      </c>
    </row>
    <row r="47" spans="1:8" x14ac:dyDescent="0.2">
      <c r="A47" s="4" t="s">
        <v>174</v>
      </c>
      <c r="B47" s="22"/>
      <c r="C47" s="15">
        <v>5529254.8899999997</v>
      </c>
      <c r="D47" s="15">
        <v>378449.4</v>
      </c>
      <c r="E47" s="15">
        <f t="shared" si="0"/>
        <v>5907704.29</v>
      </c>
      <c r="F47" s="15">
        <v>5623042.4500000002</v>
      </c>
      <c r="G47" s="15">
        <v>5567275.4800000004</v>
      </c>
      <c r="H47" s="15">
        <f t="shared" si="1"/>
        <v>284661.83999999985</v>
      </c>
    </row>
    <row r="48" spans="1:8" x14ac:dyDescent="0.2">
      <c r="A48" s="4" t="s">
        <v>175</v>
      </c>
      <c r="B48" s="22"/>
      <c r="C48" s="15">
        <v>3550018.96</v>
      </c>
      <c r="D48" s="15">
        <v>407052.63</v>
      </c>
      <c r="E48" s="15">
        <f t="shared" si="0"/>
        <v>3957071.59</v>
      </c>
      <c r="F48" s="15">
        <v>3495983.96</v>
      </c>
      <c r="G48" s="15">
        <v>3406832.89</v>
      </c>
      <c r="H48" s="15">
        <f t="shared" si="1"/>
        <v>461087.62999999989</v>
      </c>
    </row>
    <row r="49" spans="1:8" x14ac:dyDescent="0.2">
      <c r="A49" s="4" t="s">
        <v>176</v>
      </c>
      <c r="B49" s="22"/>
      <c r="C49" s="15">
        <v>7965930.7400000002</v>
      </c>
      <c r="D49" s="15">
        <v>-50273.45</v>
      </c>
      <c r="E49" s="15">
        <f t="shared" si="0"/>
        <v>7915657.29</v>
      </c>
      <c r="F49" s="15">
        <v>7195579.9800000004</v>
      </c>
      <c r="G49" s="15">
        <v>4354451.3099999996</v>
      </c>
      <c r="H49" s="15">
        <f t="shared" si="1"/>
        <v>720077.30999999959</v>
      </c>
    </row>
    <row r="50" spans="1:8" x14ac:dyDescent="0.2">
      <c r="A50" s="4" t="s">
        <v>177</v>
      </c>
      <c r="B50" s="22"/>
      <c r="C50" s="15">
        <v>2135589.5699999998</v>
      </c>
      <c r="D50" s="15">
        <v>1524790.97</v>
      </c>
      <c r="E50" s="15">
        <f t="shared" si="0"/>
        <v>3660380.54</v>
      </c>
      <c r="F50" s="15">
        <v>3531445.78</v>
      </c>
      <c r="G50" s="15">
        <v>3524505.3</v>
      </c>
      <c r="H50" s="15">
        <f t="shared" si="1"/>
        <v>128934.76000000024</v>
      </c>
    </row>
    <row r="51" spans="1:8" x14ac:dyDescent="0.2">
      <c r="A51" s="4" t="s">
        <v>178</v>
      </c>
      <c r="B51" s="22"/>
      <c r="C51" s="15">
        <v>3193182.43</v>
      </c>
      <c r="D51" s="15">
        <v>33351.53</v>
      </c>
      <c r="E51" s="15">
        <f t="shared" si="0"/>
        <v>3226533.96</v>
      </c>
      <c r="F51" s="15">
        <v>2974180.64</v>
      </c>
      <c r="G51" s="15">
        <v>2931070.61</v>
      </c>
      <c r="H51" s="15">
        <f t="shared" si="1"/>
        <v>252353.31999999983</v>
      </c>
    </row>
    <row r="52" spans="1:8" x14ac:dyDescent="0.2">
      <c r="A52" s="4" t="s">
        <v>179</v>
      </c>
      <c r="B52" s="22"/>
      <c r="C52" s="15">
        <v>2771091.87</v>
      </c>
      <c r="D52" s="15">
        <v>4012614.32</v>
      </c>
      <c r="E52" s="15">
        <f t="shared" si="0"/>
        <v>6783706.1899999995</v>
      </c>
      <c r="F52" s="15">
        <v>6258241.75</v>
      </c>
      <c r="G52" s="15">
        <v>5740889.6699999999</v>
      </c>
      <c r="H52" s="15">
        <f t="shared" si="1"/>
        <v>525464.43999999948</v>
      </c>
    </row>
    <row r="53" spans="1:8" x14ac:dyDescent="0.2">
      <c r="A53" s="4" t="s">
        <v>180</v>
      </c>
      <c r="B53" s="22"/>
      <c r="C53" s="15">
        <v>1787416.37</v>
      </c>
      <c r="D53" s="15">
        <v>2909539.36</v>
      </c>
      <c r="E53" s="15">
        <f t="shared" si="0"/>
        <v>4696955.7300000004</v>
      </c>
      <c r="F53" s="15">
        <v>4232528.99</v>
      </c>
      <c r="G53" s="15">
        <v>3981587.36</v>
      </c>
      <c r="H53" s="15">
        <f t="shared" si="1"/>
        <v>464426.74000000022</v>
      </c>
    </row>
    <row r="54" spans="1:8" x14ac:dyDescent="0.2">
      <c r="A54" s="4" t="s">
        <v>181</v>
      </c>
      <c r="B54" s="22"/>
      <c r="C54" s="15">
        <v>5581512.3600000003</v>
      </c>
      <c r="D54" s="15">
        <v>9654.9599999999991</v>
      </c>
      <c r="E54" s="15">
        <f t="shared" si="0"/>
        <v>5591167.3200000003</v>
      </c>
      <c r="F54" s="15">
        <v>4531059.22</v>
      </c>
      <c r="G54" s="15">
        <v>4317508.49</v>
      </c>
      <c r="H54" s="15">
        <f t="shared" si="1"/>
        <v>1060108.1000000006</v>
      </c>
    </row>
    <row r="55" spans="1:8" x14ac:dyDescent="0.2">
      <c r="A55" s="4" t="s">
        <v>182</v>
      </c>
      <c r="B55" s="22"/>
      <c r="C55" s="15">
        <v>8100002.1500000004</v>
      </c>
      <c r="D55" s="15">
        <v>5019593.45</v>
      </c>
      <c r="E55" s="15">
        <f t="shared" si="0"/>
        <v>13119595.600000001</v>
      </c>
      <c r="F55" s="15">
        <v>12694791.27</v>
      </c>
      <c r="G55" s="15">
        <v>9107098.5199999996</v>
      </c>
      <c r="H55" s="15">
        <f t="shared" si="1"/>
        <v>424804.33000000194</v>
      </c>
    </row>
    <row r="56" spans="1:8" x14ac:dyDescent="0.2">
      <c r="A56" s="4" t="s">
        <v>183</v>
      </c>
      <c r="B56" s="22"/>
      <c r="C56" s="15">
        <v>1189705.6599999999</v>
      </c>
      <c r="D56" s="15">
        <v>-21754.19</v>
      </c>
      <c r="E56" s="15">
        <f t="shared" si="0"/>
        <v>1167951.47</v>
      </c>
      <c r="F56" s="15">
        <v>1149783.3999999999</v>
      </c>
      <c r="G56" s="15">
        <v>1149783.3999999999</v>
      </c>
      <c r="H56" s="15">
        <f t="shared" si="1"/>
        <v>18168.070000000065</v>
      </c>
    </row>
    <row r="57" spans="1:8" x14ac:dyDescent="0.2">
      <c r="A57" s="4" t="s">
        <v>184</v>
      </c>
      <c r="B57" s="22"/>
      <c r="C57" s="15">
        <v>621113.48</v>
      </c>
      <c r="D57" s="15">
        <v>205.11</v>
      </c>
      <c r="E57" s="15">
        <f t="shared" si="0"/>
        <v>621318.59</v>
      </c>
      <c r="F57" s="15">
        <v>613457.47</v>
      </c>
      <c r="G57" s="15">
        <v>613457.47</v>
      </c>
      <c r="H57" s="15">
        <f t="shared" si="1"/>
        <v>7861.1199999999953</v>
      </c>
    </row>
    <row r="58" spans="1:8" x14ac:dyDescent="0.2">
      <c r="A58" s="4" t="s">
        <v>185</v>
      </c>
      <c r="B58" s="22"/>
      <c r="C58" s="15">
        <v>1252613.5</v>
      </c>
      <c r="D58" s="15">
        <v>-67756.17</v>
      </c>
      <c r="E58" s="15">
        <f t="shared" si="0"/>
        <v>1184857.33</v>
      </c>
      <c r="F58" s="15">
        <v>1166603.19</v>
      </c>
      <c r="G58" s="15">
        <v>1165823.7</v>
      </c>
      <c r="H58" s="15">
        <f t="shared" si="1"/>
        <v>18254.14000000013</v>
      </c>
    </row>
    <row r="59" spans="1:8" x14ac:dyDescent="0.2">
      <c r="A59" s="4" t="s">
        <v>186</v>
      </c>
      <c r="B59" s="22"/>
      <c r="C59" s="15">
        <v>1184183.1599999999</v>
      </c>
      <c r="D59" s="15">
        <v>1424.28</v>
      </c>
      <c r="E59" s="15">
        <f t="shared" si="0"/>
        <v>1185607.44</v>
      </c>
      <c r="F59" s="15">
        <v>1146902.19</v>
      </c>
      <c r="G59" s="15">
        <v>1146902.19</v>
      </c>
      <c r="H59" s="15">
        <f t="shared" si="1"/>
        <v>38705.25</v>
      </c>
    </row>
    <row r="60" spans="1:8" x14ac:dyDescent="0.2">
      <c r="A60" s="4" t="s">
        <v>187</v>
      </c>
      <c r="B60" s="22"/>
      <c r="C60" s="15">
        <v>13054194.98</v>
      </c>
      <c r="D60" s="15">
        <v>1463877.16</v>
      </c>
      <c r="E60" s="15">
        <f t="shared" si="0"/>
        <v>14518072.140000001</v>
      </c>
      <c r="F60" s="15">
        <v>14211733.75</v>
      </c>
      <c r="G60" s="15">
        <v>13801462.050000001</v>
      </c>
      <c r="H60" s="15">
        <f t="shared" si="1"/>
        <v>306338.3900000006</v>
      </c>
    </row>
    <row r="61" spans="1:8" x14ac:dyDescent="0.2">
      <c r="A61" s="4" t="s">
        <v>188</v>
      </c>
      <c r="B61" s="22"/>
      <c r="C61" s="15">
        <v>2516684.7400000002</v>
      </c>
      <c r="D61" s="15">
        <v>271000</v>
      </c>
      <c r="E61" s="15">
        <f t="shared" si="0"/>
        <v>2787684.74</v>
      </c>
      <c r="F61" s="15">
        <v>2506042.4300000002</v>
      </c>
      <c r="G61" s="15">
        <v>2198729.2400000002</v>
      </c>
      <c r="H61" s="15">
        <f t="shared" si="1"/>
        <v>281642.31000000006</v>
      </c>
    </row>
    <row r="62" spans="1:8" x14ac:dyDescent="0.2">
      <c r="A62" s="4" t="s">
        <v>189</v>
      </c>
      <c r="B62" s="22"/>
      <c r="C62" s="15">
        <v>19142216.84</v>
      </c>
      <c r="D62" s="15">
        <v>498030.37</v>
      </c>
      <c r="E62" s="15">
        <f t="shared" si="0"/>
        <v>19640247.210000001</v>
      </c>
      <c r="F62" s="15">
        <v>19640247.190000001</v>
      </c>
      <c r="G62" s="15">
        <v>19640247.190000001</v>
      </c>
      <c r="H62" s="15">
        <f t="shared" si="1"/>
        <v>1.9999999552965164E-2</v>
      </c>
    </row>
    <row r="63" spans="1:8" x14ac:dyDescent="0.2">
      <c r="A63" s="4" t="s">
        <v>190</v>
      </c>
      <c r="B63" s="22"/>
      <c r="C63" s="15">
        <v>6359641.4000000004</v>
      </c>
      <c r="D63" s="15">
        <v>571000</v>
      </c>
      <c r="E63" s="15">
        <f t="shared" si="0"/>
        <v>6930641.4000000004</v>
      </c>
      <c r="F63" s="15">
        <v>6930641.4000000004</v>
      </c>
      <c r="G63" s="15">
        <v>6930641.4000000004</v>
      </c>
      <c r="H63" s="15">
        <f t="shared" si="1"/>
        <v>0</v>
      </c>
    </row>
    <row r="64" spans="1:8" x14ac:dyDescent="0.2">
      <c r="A64" s="4" t="s">
        <v>191</v>
      </c>
      <c r="B64" s="22"/>
      <c r="C64" s="15">
        <v>6766857.2699999996</v>
      </c>
      <c r="D64" s="15">
        <v>4971500</v>
      </c>
      <c r="E64" s="15">
        <f t="shared" si="0"/>
        <v>11738357.27</v>
      </c>
      <c r="F64" s="15">
        <v>11738357.26</v>
      </c>
      <c r="G64" s="15">
        <v>11738357.26</v>
      </c>
      <c r="H64" s="15">
        <f t="shared" si="1"/>
        <v>9.9999997764825821E-3</v>
      </c>
    </row>
    <row r="65" spans="1:8" x14ac:dyDescent="0.2">
      <c r="A65" s="4" t="s">
        <v>192</v>
      </c>
      <c r="B65" s="22"/>
      <c r="C65" s="15">
        <v>0</v>
      </c>
      <c r="D65" s="15">
        <v>317127.07</v>
      </c>
      <c r="E65" s="15">
        <f t="shared" si="0"/>
        <v>317127.07</v>
      </c>
      <c r="F65" s="15">
        <v>0</v>
      </c>
      <c r="G65" s="15">
        <v>0</v>
      </c>
      <c r="H65" s="15">
        <f t="shared" si="1"/>
        <v>317127.07</v>
      </c>
    </row>
    <row r="66" spans="1:8" x14ac:dyDescent="0.2">
      <c r="A66" s="4"/>
      <c r="B66" s="22"/>
      <c r="C66" s="15"/>
      <c r="D66" s="15"/>
      <c r="E66" s="15"/>
      <c r="F66" s="15"/>
      <c r="G66" s="15"/>
      <c r="H66" s="15"/>
    </row>
    <row r="67" spans="1:8" x14ac:dyDescent="0.2">
      <c r="A67" s="4"/>
      <c r="B67" s="25"/>
      <c r="C67" s="16"/>
      <c r="D67" s="16"/>
      <c r="E67" s="16"/>
      <c r="F67" s="16"/>
      <c r="G67" s="16"/>
      <c r="H67" s="16"/>
    </row>
    <row r="68" spans="1:8" x14ac:dyDescent="0.2">
      <c r="A68" s="26"/>
      <c r="B68" s="47" t="s">
        <v>53</v>
      </c>
      <c r="C68" s="23">
        <f t="shared" ref="C68:H68" si="2">SUM(C7:C67)</f>
        <v>587564245.24000001</v>
      </c>
      <c r="D68" s="23">
        <f t="shared" si="2"/>
        <v>336273752.62999994</v>
      </c>
      <c r="E68" s="23">
        <f t="shared" si="2"/>
        <v>923837997.87000024</v>
      </c>
      <c r="F68" s="23">
        <f t="shared" si="2"/>
        <v>756230557.97000015</v>
      </c>
      <c r="G68" s="23">
        <f t="shared" si="2"/>
        <v>660828956.1099999</v>
      </c>
      <c r="H68" s="23">
        <f t="shared" si="2"/>
        <v>167607439.90000001</v>
      </c>
    </row>
    <row r="71" spans="1:8" ht="45" customHeight="1" x14ac:dyDescent="0.2">
      <c r="A71" s="52" t="s">
        <v>128</v>
      </c>
      <c r="B71" s="53"/>
      <c r="C71" s="53"/>
      <c r="D71" s="53"/>
      <c r="E71" s="53"/>
      <c r="F71" s="53"/>
      <c r="G71" s="53"/>
      <c r="H71" s="54"/>
    </row>
    <row r="73" spans="1:8" x14ac:dyDescent="0.2">
      <c r="A73" s="57" t="s">
        <v>54</v>
      </c>
      <c r="B73" s="58"/>
      <c r="C73" s="52" t="s">
        <v>60</v>
      </c>
      <c r="D73" s="53"/>
      <c r="E73" s="53"/>
      <c r="F73" s="53"/>
      <c r="G73" s="54"/>
      <c r="H73" s="55" t="s">
        <v>59</v>
      </c>
    </row>
    <row r="74" spans="1:8" ht="22.5" x14ac:dyDescent="0.2">
      <c r="A74" s="59"/>
      <c r="B74" s="60"/>
      <c r="C74" s="9" t="s">
        <v>55</v>
      </c>
      <c r="D74" s="9" t="s">
        <v>125</v>
      </c>
      <c r="E74" s="9" t="s">
        <v>56</v>
      </c>
      <c r="F74" s="9" t="s">
        <v>57</v>
      </c>
      <c r="G74" s="9" t="s">
        <v>58</v>
      </c>
      <c r="H74" s="56"/>
    </row>
    <row r="75" spans="1:8" x14ac:dyDescent="0.2">
      <c r="A75" s="61"/>
      <c r="B75" s="62"/>
      <c r="C75" s="10">
        <v>1</v>
      </c>
      <c r="D75" s="10">
        <v>2</v>
      </c>
      <c r="E75" s="10" t="s">
        <v>126</v>
      </c>
      <c r="F75" s="10">
        <v>4</v>
      </c>
      <c r="G75" s="10">
        <v>5</v>
      </c>
      <c r="H75" s="10" t="s">
        <v>127</v>
      </c>
    </row>
    <row r="76" spans="1:8" x14ac:dyDescent="0.2">
      <c r="A76" s="28"/>
      <c r="B76" s="29"/>
      <c r="C76" s="33"/>
      <c r="D76" s="33"/>
      <c r="E76" s="33"/>
      <c r="F76" s="33"/>
      <c r="G76" s="33"/>
      <c r="H76" s="33"/>
    </row>
    <row r="77" spans="1:8" x14ac:dyDescent="0.2">
      <c r="A77" s="4" t="s">
        <v>8</v>
      </c>
      <c r="B77" s="2"/>
      <c r="C77" s="34"/>
      <c r="D77" s="34"/>
      <c r="E77" s="34"/>
      <c r="F77" s="34"/>
      <c r="G77" s="34"/>
      <c r="H77" s="34"/>
    </row>
    <row r="78" spans="1:8" x14ac:dyDescent="0.2">
      <c r="A78" s="4" t="s">
        <v>9</v>
      </c>
      <c r="B78" s="2"/>
      <c r="C78" s="34"/>
      <c r="D78" s="34"/>
      <c r="E78" s="34"/>
      <c r="F78" s="34"/>
      <c r="G78" s="34"/>
      <c r="H78" s="34"/>
    </row>
    <row r="79" spans="1:8" x14ac:dyDescent="0.2">
      <c r="A79" s="4" t="s">
        <v>10</v>
      </c>
      <c r="B79" s="2"/>
      <c r="C79" s="34"/>
      <c r="D79" s="34"/>
      <c r="E79" s="34"/>
      <c r="F79" s="34"/>
      <c r="G79" s="34"/>
      <c r="H79" s="34"/>
    </row>
    <row r="80" spans="1:8" x14ac:dyDescent="0.2">
      <c r="A80" s="4" t="s">
        <v>11</v>
      </c>
      <c r="B80" s="2"/>
      <c r="C80" s="34"/>
      <c r="D80" s="34"/>
      <c r="E80" s="34"/>
      <c r="F80" s="34"/>
      <c r="G80" s="34"/>
      <c r="H80" s="34"/>
    </row>
    <row r="81" spans="1:8" x14ac:dyDescent="0.2">
      <c r="A81" s="4"/>
      <c r="B81" s="2"/>
      <c r="C81" s="35"/>
      <c r="D81" s="35"/>
      <c r="E81" s="35"/>
      <c r="F81" s="35"/>
      <c r="G81" s="35"/>
      <c r="H81" s="35"/>
    </row>
    <row r="82" spans="1:8" x14ac:dyDescent="0.2">
      <c r="A82" s="26"/>
      <c r="B82" s="47" t="s">
        <v>53</v>
      </c>
      <c r="C82" s="23"/>
      <c r="D82" s="23"/>
      <c r="E82" s="23"/>
      <c r="F82" s="23"/>
      <c r="G82" s="23"/>
      <c r="H82" s="23"/>
    </row>
    <row r="85" spans="1:8" ht="45" customHeight="1" x14ac:dyDescent="0.2">
      <c r="A85" s="52" t="s">
        <v>132</v>
      </c>
      <c r="B85" s="53"/>
      <c r="C85" s="53"/>
      <c r="D85" s="53"/>
      <c r="E85" s="53"/>
      <c r="F85" s="53"/>
      <c r="G85" s="53"/>
      <c r="H85" s="54"/>
    </row>
    <row r="86" spans="1:8" x14ac:dyDescent="0.2">
      <c r="A86" s="57" t="s">
        <v>54</v>
      </c>
      <c r="B86" s="58"/>
      <c r="C86" s="52" t="s">
        <v>60</v>
      </c>
      <c r="D86" s="53"/>
      <c r="E86" s="53"/>
      <c r="F86" s="53"/>
      <c r="G86" s="54"/>
      <c r="H86" s="55" t="s">
        <v>59</v>
      </c>
    </row>
    <row r="87" spans="1:8" ht="22.5" x14ac:dyDescent="0.2">
      <c r="A87" s="59"/>
      <c r="B87" s="60"/>
      <c r="C87" s="9" t="s">
        <v>55</v>
      </c>
      <c r="D87" s="9" t="s">
        <v>125</v>
      </c>
      <c r="E87" s="9" t="s">
        <v>56</v>
      </c>
      <c r="F87" s="9" t="s">
        <v>57</v>
      </c>
      <c r="G87" s="9" t="s">
        <v>58</v>
      </c>
      <c r="H87" s="56"/>
    </row>
    <row r="88" spans="1:8" x14ac:dyDescent="0.2">
      <c r="A88" s="61"/>
      <c r="B88" s="62"/>
      <c r="C88" s="10">
        <v>1</v>
      </c>
      <c r="D88" s="10">
        <v>2</v>
      </c>
      <c r="E88" s="10" t="s">
        <v>126</v>
      </c>
      <c r="F88" s="10">
        <v>4</v>
      </c>
      <c r="G88" s="10">
        <v>5</v>
      </c>
      <c r="H88" s="10" t="s">
        <v>127</v>
      </c>
    </row>
    <row r="89" spans="1:8" x14ac:dyDescent="0.2">
      <c r="A89" s="28"/>
      <c r="B89" s="29"/>
      <c r="C89" s="33"/>
      <c r="D89" s="33"/>
      <c r="E89" s="33"/>
      <c r="F89" s="33"/>
      <c r="G89" s="33"/>
      <c r="H89" s="33"/>
    </row>
    <row r="90" spans="1:8" ht="22.5" x14ac:dyDescent="0.2">
      <c r="A90" s="4"/>
      <c r="B90" s="31" t="s">
        <v>13</v>
      </c>
      <c r="C90" s="34"/>
      <c r="D90" s="34"/>
      <c r="E90" s="34"/>
      <c r="F90" s="34"/>
      <c r="G90" s="34"/>
      <c r="H90" s="34"/>
    </row>
    <row r="91" spans="1:8" x14ac:dyDescent="0.2">
      <c r="A91" s="4"/>
      <c r="B91" s="31"/>
      <c r="C91" s="34"/>
      <c r="D91" s="34"/>
      <c r="E91" s="34"/>
      <c r="F91" s="34"/>
      <c r="G91" s="34"/>
      <c r="H91" s="34"/>
    </row>
    <row r="92" spans="1:8" x14ac:dyDescent="0.2">
      <c r="A92" s="4"/>
      <c r="B92" s="31" t="s">
        <v>12</v>
      </c>
      <c r="C92" s="34"/>
      <c r="D92" s="34"/>
      <c r="E92" s="34"/>
      <c r="F92" s="34"/>
      <c r="G92" s="34"/>
      <c r="H92" s="34"/>
    </row>
    <row r="93" spans="1:8" x14ac:dyDescent="0.2">
      <c r="A93" s="4"/>
      <c r="B93" s="31"/>
      <c r="C93" s="34"/>
      <c r="D93" s="34"/>
      <c r="E93" s="34"/>
      <c r="F93" s="34"/>
      <c r="G93" s="34"/>
      <c r="H93" s="34"/>
    </row>
    <row r="94" spans="1:8" ht="22.5" x14ac:dyDescent="0.2">
      <c r="A94" s="4"/>
      <c r="B94" s="31" t="s">
        <v>14</v>
      </c>
      <c r="C94" s="34"/>
      <c r="D94" s="34"/>
      <c r="E94" s="34"/>
      <c r="F94" s="34"/>
      <c r="G94" s="34"/>
      <c r="H94" s="34"/>
    </row>
    <row r="95" spans="1:8" x14ac:dyDescent="0.2">
      <c r="A95" s="4"/>
      <c r="B95" s="31"/>
      <c r="C95" s="34"/>
      <c r="D95" s="34"/>
      <c r="E95" s="34"/>
      <c r="F95" s="34"/>
      <c r="G95" s="34"/>
      <c r="H95" s="34"/>
    </row>
    <row r="96" spans="1:8" ht="22.5" x14ac:dyDescent="0.2">
      <c r="A96" s="4"/>
      <c r="B96" s="31" t="s">
        <v>26</v>
      </c>
      <c r="C96" s="34"/>
      <c r="D96" s="34"/>
      <c r="E96" s="34"/>
      <c r="F96" s="34"/>
      <c r="G96" s="34"/>
      <c r="H96" s="34"/>
    </row>
    <row r="97" spans="1:8" x14ac:dyDescent="0.2">
      <c r="A97" s="4"/>
      <c r="B97" s="31"/>
      <c r="C97" s="34"/>
      <c r="D97" s="34"/>
      <c r="E97" s="34"/>
      <c r="F97" s="34"/>
      <c r="G97" s="34"/>
      <c r="H97" s="34"/>
    </row>
    <row r="98" spans="1:8" ht="22.5" x14ac:dyDescent="0.2">
      <c r="A98" s="4"/>
      <c r="B98" s="31" t="s">
        <v>27</v>
      </c>
      <c r="C98" s="34"/>
      <c r="D98" s="34"/>
      <c r="E98" s="34"/>
      <c r="F98" s="34"/>
      <c r="G98" s="34"/>
      <c r="H98" s="34"/>
    </row>
    <row r="99" spans="1:8" x14ac:dyDescent="0.2">
      <c r="A99" s="4"/>
      <c r="B99" s="31"/>
      <c r="C99" s="34"/>
      <c r="D99" s="34"/>
      <c r="E99" s="34"/>
      <c r="F99" s="34"/>
      <c r="G99" s="34"/>
      <c r="H99" s="34"/>
    </row>
    <row r="100" spans="1:8" ht="22.5" x14ac:dyDescent="0.2">
      <c r="A100" s="4"/>
      <c r="B100" s="31" t="s">
        <v>34</v>
      </c>
      <c r="C100" s="34"/>
      <c r="D100" s="34"/>
      <c r="E100" s="34"/>
      <c r="F100" s="34"/>
      <c r="G100" s="34"/>
      <c r="H100" s="34"/>
    </row>
    <row r="101" spans="1:8" x14ac:dyDescent="0.2">
      <c r="A101" s="4"/>
      <c r="B101" s="31"/>
      <c r="C101" s="34"/>
      <c r="D101" s="34"/>
      <c r="E101" s="34"/>
      <c r="F101" s="34"/>
      <c r="G101" s="34"/>
      <c r="H101" s="34"/>
    </row>
    <row r="102" spans="1:8" x14ac:dyDescent="0.2">
      <c r="A102" s="4"/>
      <c r="B102" s="31" t="s">
        <v>15</v>
      </c>
      <c r="C102" s="34"/>
      <c r="D102" s="34"/>
      <c r="E102" s="34"/>
      <c r="F102" s="34"/>
      <c r="G102" s="34"/>
      <c r="H102" s="34"/>
    </row>
    <row r="103" spans="1:8" x14ac:dyDescent="0.2">
      <c r="A103" s="30"/>
      <c r="B103" s="32"/>
      <c r="C103" s="35"/>
      <c r="D103" s="35"/>
      <c r="E103" s="35"/>
      <c r="F103" s="35"/>
      <c r="G103" s="35"/>
      <c r="H103" s="35"/>
    </row>
    <row r="104" spans="1:8" x14ac:dyDescent="0.2">
      <c r="A104" s="26"/>
      <c r="B104" s="47" t="s">
        <v>53</v>
      </c>
      <c r="C104" s="23"/>
      <c r="D104" s="23"/>
      <c r="E104" s="23"/>
      <c r="F104" s="23"/>
      <c r="G104" s="23"/>
      <c r="H104" s="23"/>
    </row>
  </sheetData>
  <sheetProtection formatCells="0" formatColumns="0" formatRows="0" insertRows="0" deleteRows="0" autoFilter="0"/>
  <mergeCells count="12">
    <mergeCell ref="A85:H85"/>
    <mergeCell ref="A86:B88"/>
    <mergeCell ref="C86:G86"/>
    <mergeCell ref="H86:H87"/>
    <mergeCell ref="C73:G73"/>
    <mergeCell ref="H73:H74"/>
    <mergeCell ref="A1:H1"/>
    <mergeCell ref="A3:B5"/>
    <mergeCell ref="A71:H71"/>
    <mergeCell ref="A73:B75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133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51">
        <f t="shared" ref="C6:H6" si="0">SUM(C7:C14)</f>
        <v>310332340.21999997</v>
      </c>
      <c r="D6" s="51">
        <f t="shared" si="0"/>
        <v>42738665.200000003</v>
      </c>
      <c r="E6" s="51">
        <f t="shared" si="0"/>
        <v>353071005.41999996</v>
      </c>
      <c r="F6" s="51">
        <f t="shared" si="0"/>
        <v>337270851.76999998</v>
      </c>
      <c r="G6" s="51">
        <f t="shared" si="0"/>
        <v>317400044.06999993</v>
      </c>
      <c r="H6" s="51">
        <f t="shared" si="0"/>
        <v>15800153.649999997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1677120.13</v>
      </c>
      <c r="D8" s="15">
        <v>6241.27</v>
      </c>
      <c r="E8" s="15">
        <f t="shared" ref="E8:E14" si="1">C8+D8</f>
        <v>1683361.4</v>
      </c>
      <c r="F8" s="15">
        <v>1618777.86</v>
      </c>
      <c r="G8" s="15">
        <v>1615403.49</v>
      </c>
      <c r="H8" s="15">
        <f t="shared" ref="H8:H14" si="2">E8-F8</f>
        <v>64583.539999999804</v>
      </c>
    </row>
    <row r="9" spans="1:8" x14ac:dyDescent="0.2">
      <c r="A9" s="38"/>
      <c r="B9" s="42" t="s">
        <v>43</v>
      </c>
      <c r="C9" s="15">
        <v>60233046.140000001</v>
      </c>
      <c r="D9" s="15">
        <v>1777551.94</v>
      </c>
      <c r="E9" s="15">
        <f t="shared" si="1"/>
        <v>62010598.079999998</v>
      </c>
      <c r="F9" s="15">
        <v>58250494.079999998</v>
      </c>
      <c r="G9" s="15">
        <v>55219400.359999999</v>
      </c>
      <c r="H9" s="15">
        <f t="shared" si="2"/>
        <v>3760104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93786504.769999996</v>
      </c>
      <c r="D11" s="15">
        <v>28216123.09</v>
      </c>
      <c r="E11" s="15">
        <f t="shared" si="1"/>
        <v>122002627.86</v>
      </c>
      <c r="F11" s="15">
        <v>116906908.06</v>
      </c>
      <c r="G11" s="15">
        <v>108547218.88</v>
      </c>
      <c r="H11" s="15">
        <f t="shared" si="2"/>
        <v>5095719.799999997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140303949.00999999</v>
      </c>
      <c r="D13" s="15">
        <v>11639342.189999999</v>
      </c>
      <c r="E13" s="15">
        <f t="shared" si="1"/>
        <v>151943291.19999999</v>
      </c>
      <c r="F13" s="15">
        <v>146155956.13999999</v>
      </c>
      <c r="G13" s="15">
        <v>138448636.44</v>
      </c>
      <c r="H13" s="15">
        <f t="shared" si="2"/>
        <v>5787335.0600000024</v>
      </c>
    </row>
    <row r="14" spans="1:8" x14ac:dyDescent="0.2">
      <c r="A14" s="38"/>
      <c r="B14" s="42" t="s">
        <v>19</v>
      </c>
      <c r="C14" s="15">
        <v>14331720.17</v>
      </c>
      <c r="D14" s="15">
        <v>1099406.71</v>
      </c>
      <c r="E14" s="15">
        <f t="shared" si="1"/>
        <v>15431126.879999999</v>
      </c>
      <c r="F14" s="15">
        <v>14338715.630000001</v>
      </c>
      <c r="G14" s="15">
        <v>13569384.9</v>
      </c>
      <c r="H14" s="15">
        <f t="shared" si="2"/>
        <v>1092411.2499999981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51">
        <f t="shared" ref="C16:H16" si="3">SUM(C17:C23)</f>
        <v>139792638.36000001</v>
      </c>
      <c r="D16" s="51">
        <f t="shared" si="3"/>
        <v>187890978.17000002</v>
      </c>
      <c r="E16" s="51">
        <f t="shared" si="3"/>
        <v>327683616.52999997</v>
      </c>
      <c r="F16" s="51">
        <f t="shared" si="3"/>
        <v>265238005.74000001</v>
      </c>
      <c r="G16" s="51">
        <f t="shared" si="3"/>
        <v>216186505.27000001</v>
      </c>
      <c r="H16" s="51">
        <f t="shared" si="3"/>
        <v>62445610.790000014</v>
      </c>
    </row>
    <row r="17" spans="1:8" x14ac:dyDescent="0.2">
      <c r="A17" s="38"/>
      <c r="B17" s="42" t="s">
        <v>45</v>
      </c>
      <c r="C17" s="15">
        <v>31417239.109999999</v>
      </c>
      <c r="D17" s="15">
        <v>17060033.84</v>
      </c>
      <c r="E17" s="15">
        <f>C17+D17</f>
        <v>48477272.950000003</v>
      </c>
      <c r="F17" s="15">
        <v>46363742.619999997</v>
      </c>
      <c r="G17" s="15">
        <v>37212779.700000003</v>
      </c>
      <c r="H17" s="15">
        <f t="shared" ref="H17:H23" si="4">E17-F17</f>
        <v>2113530.3300000057</v>
      </c>
    </row>
    <row r="18" spans="1:8" x14ac:dyDescent="0.2">
      <c r="A18" s="38"/>
      <c r="B18" s="42" t="s">
        <v>28</v>
      </c>
      <c r="C18" s="15">
        <v>83672988.209999993</v>
      </c>
      <c r="D18" s="15">
        <v>152125332.78</v>
      </c>
      <c r="E18" s="15">
        <f t="shared" ref="E18:E23" si="5">C18+D18</f>
        <v>235798320.99000001</v>
      </c>
      <c r="F18" s="15">
        <v>181353417.46000001</v>
      </c>
      <c r="G18" s="15">
        <v>146256798.93000001</v>
      </c>
      <c r="H18" s="15">
        <f t="shared" si="4"/>
        <v>54444903.530000001</v>
      </c>
    </row>
    <row r="19" spans="1:8" x14ac:dyDescent="0.2">
      <c r="A19" s="38"/>
      <c r="B19" s="42" t="s">
        <v>21</v>
      </c>
      <c r="C19" s="15">
        <v>5581512.3600000003</v>
      </c>
      <c r="D19" s="15">
        <v>9654.9599999999991</v>
      </c>
      <c r="E19" s="15">
        <f t="shared" si="5"/>
        <v>5591167.3200000003</v>
      </c>
      <c r="F19" s="15">
        <v>4531059.22</v>
      </c>
      <c r="G19" s="15">
        <v>4317508.49</v>
      </c>
      <c r="H19" s="15">
        <f t="shared" si="4"/>
        <v>1060108.1000000006</v>
      </c>
    </row>
    <row r="20" spans="1:8" x14ac:dyDescent="0.2">
      <c r="A20" s="38"/>
      <c r="B20" s="42" t="s">
        <v>46</v>
      </c>
      <c r="C20" s="15">
        <v>15570879.720000001</v>
      </c>
      <c r="D20" s="15">
        <v>13195684.16</v>
      </c>
      <c r="E20" s="15">
        <f t="shared" si="5"/>
        <v>28766563.880000003</v>
      </c>
      <c r="F20" s="15">
        <v>24428151.100000001</v>
      </c>
      <c r="G20" s="15">
        <v>22960868.210000001</v>
      </c>
      <c r="H20" s="15">
        <f t="shared" si="4"/>
        <v>4338412.7800000012</v>
      </c>
    </row>
    <row r="21" spans="1:8" x14ac:dyDescent="0.2">
      <c r="A21" s="38"/>
      <c r="B21" s="42" t="s">
        <v>47</v>
      </c>
      <c r="C21" s="15">
        <v>0</v>
      </c>
      <c r="D21" s="15">
        <v>5093219.8</v>
      </c>
      <c r="E21" s="15">
        <f t="shared" si="5"/>
        <v>5093219.8</v>
      </c>
      <c r="F21" s="15">
        <v>5065651.38</v>
      </c>
      <c r="G21" s="15">
        <v>2031717.05</v>
      </c>
      <c r="H21" s="15">
        <f t="shared" si="4"/>
        <v>27568.419999999925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3550018.96</v>
      </c>
      <c r="D23" s="15">
        <v>407052.63</v>
      </c>
      <c r="E23" s="15">
        <f t="shared" si="5"/>
        <v>3957071.59</v>
      </c>
      <c r="F23" s="15">
        <v>3495983.96</v>
      </c>
      <c r="G23" s="15">
        <v>3406832.89</v>
      </c>
      <c r="H23" s="15">
        <f t="shared" si="4"/>
        <v>461087.62999999989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51">
        <f t="shared" ref="C25:H25" si="6">SUM(C26:C34)</f>
        <v>99574377.149999991</v>
      </c>
      <c r="D25" s="51">
        <f t="shared" si="6"/>
        <v>100005440.97999999</v>
      </c>
      <c r="E25" s="51">
        <f t="shared" si="6"/>
        <v>199579818.13</v>
      </c>
      <c r="F25" s="51">
        <f t="shared" si="6"/>
        <v>110218142.7</v>
      </c>
      <c r="G25" s="51">
        <f t="shared" si="6"/>
        <v>83738849.010000005</v>
      </c>
      <c r="H25" s="51">
        <f t="shared" si="6"/>
        <v>89361675.429999992</v>
      </c>
    </row>
    <row r="26" spans="1:8" x14ac:dyDescent="0.2">
      <c r="A26" s="38"/>
      <c r="B26" s="42" t="s">
        <v>29</v>
      </c>
      <c r="C26" s="15">
        <v>4085381.29</v>
      </c>
      <c r="D26" s="15">
        <v>72086.13</v>
      </c>
      <c r="E26" s="15">
        <f>C26+D26</f>
        <v>4157467.42</v>
      </c>
      <c r="F26" s="15">
        <v>3990247.26</v>
      </c>
      <c r="G26" s="15">
        <v>3985830.15</v>
      </c>
      <c r="H26" s="15">
        <f t="shared" ref="H26:H34" si="7">E26-F26</f>
        <v>167220.16000000015</v>
      </c>
    </row>
    <row r="27" spans="1:8" x14ac:dyDescent="0.2">
      <c r="A27" s="38"/>
      <c r="B27" s="42" t="s">
        <v>24</v>
      </c>
      <c r="C27" s="15">
        <v>4140672.43</v>
      </c>
      <c r="D27" s="15">
        <v>4004614.14</v>
      </c>
      <c r="E27" s="15">
        <f t="shared" ref="E27:E34" si="8">C27+D27</f>
        <v>8145286.5700000003</v>
      </c>
      <c r="F27" s="15">
        <v>7443700.1900000004</v>
      </c>
      <c r="G27" s="15">
        <v>6903646.1299999999</v>
      </c>
      <c r="H27" s="15">
        <f t="shared" si="7"/>
        <v>701586.37999999989</v>
      </c>
    </row>
    <row r="28" spans="1:8" x14ac:dyDescent="0.2">
      <c r="A28" s="38"/>
      <c r="B28" s="42" t="s">
        <v>30</v>
      </c>
      <c r="C28" s="15">
        <v>0</v>
      </c>
      <c r="D28" s="15">
        <v>6707892.6200000001</v>
      </c>
      <c r="E28" s="15">
        <f t="shared" si="8"/>
        <v>6707892.6200000001</v>
      </c>
      <c r="F28" s="15">
        <v>1848879.62</v>
      </c>
      <c r="G28" s="15">
        <v>1625813.39</v>
      </c>
      <c r="H28" s="15">
        <f t="shared" si="7"/>
        <v>4859013</v>
      </c>
    </row>
    <row r="29" spans="1:8" x14ac:dyDescent="0.2">
      <c r="A29" s="38"/>
      <c r="B29" s="42" t="s">
        <v>50</v>
      </c>
      <c r="C29" s="15">
        <v>74786064.5</v>
      </c>
      <c r="D29" s="15">
        <v>84622636.069999993</v>
      </c>
      <c r="E29" s="15">
        <f t="shared" si="8"/>
        <v>159408700.56999999</v>
      </c>
      <c r="F29" s="15">
        <v>76395921.280000001</v>
      </c>
      <c r="G29" s="15">
        <v>54500805.020000003</v>
      </c>
      <c r="H29" s="15">
        <f t="shared" si="7"/>
        <v>83012779.289999992</v>
      </c>
    </row>
    <row r="30" spans="1:8" x14ac:dyDescent="0.2">
      <c r="A30" s="38"/>
      <c r="B30" s="42" t="s">
        <v>22</v>
      </c>
      <c r="C30" s="15">
        <v>8300022.2699999996</v>
      </c>
      <c r="D30" s="15">
        <v>-236454.33</v>
      </c>
      <c r="E30" s="15">
        <f t="shared" si="8"/>
        <v>8063567.9399999995</v>
      </c>
      <c r="F30" s="15">
        <v>7783064.0899999999</v>
      </c>
      <c r="G30" s="15">
        <v>7550479.1900000004</v>
      </c>
      <c r="H30" s="15">
        <f t="shared" si="7"/>
        <v>280503.84999999963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8262236.6600000001</v>
      </c>
      <c r="D32" s="15">
        <v>4834666.3499999996</v>
      </c>
      <c r="E32" s="15">
        <f t="shared" si="8"/>
        <v>13096903.01</v>
      </c>
      <c r="F32" s="15">
        <v>12756330.26</v>
      </c>
      <c r="G32" s="15">
        <v>9172275.1300000008</v>
      </c>
      <c r="H32" s="15">
        <f t="shared" si="7"/>
        <v>340572.75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51">
        <f t="shared" ref="C36:H36" si="9">SUM(C37:C40)</f>
        <v>37864889.510000005</v>
      </c>
      <c r="D36" s="51">
        <f t="shared" si="9"/>
        <v>5638668.2800000003</v>
      </c>
      <c r="E36" s="51">
        <f t="shared" si="9"/>
        <v>43503557.790000007</v>
      </c>
      <c r="F36" s="51">
        <f t="shared" si="9"/>
        <v>43503557.760000005</v>
      </c>
      <c r="G36" s="51">
        <f t="shared" si="9"/>
        <v>43503557.760000005</v>
      </c>
      <c r="H36" s="51">
        <f t="shared" si="9"/>
        <v>3.0000001192092896E-2</v>
      </c>
    </row>
    <row r="37" spans="1:8" x14ac:dyDescent="0.2">
      <c r="A37" s="38"/>
      <c r="B37" s="42" t="s">
        <v>52</v>
      </c>
      <c r="C37" s="15">
        <v>5596174</v>
      </c>
      <c r="D37" s="15">
        <v>-401862.09</v>
      </c>
      <c r="E37" s="15">
        <f>C37+D37</f>
        <v>5194311.91</v>
      </c>
      <c r="F37" s="15">
        <v>5194311.91</v>
      </c>
      <c r="G37" s="15">
        <v>5194311.91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32268715.510000002</v>
      </c>
      <c r="D38" s="15">
        <v>6040530.3700000001</v>
      </c>
      <c r="E38" s="15">
        <f t="shared" ref="E38:E40" si="11">C38+D38</f>
        <v>38309245.880000003</v>
      </c>
      <c r="F38" s="15">
        <v>38309245.850000001</v>
      </c>
      <c r="G38" s="15">
        <v>38309245.850000001</v>
      </c>
      <c r="H38" s="15">
        <f t="shared" si="10"/>
        <v>3.0000001192092896E-2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587564245.24000001</v>
      </c>
      <c r="D42" s="23">
        <f t="shared" si="12"/>
        <v>336273752.63</v>
      </c>
      <c r="E42" s="23">
        <f t="shared" si="12"/>
        <v>923837997.87</v>
      </c>
      <c r="F42" s="23">
        <f t="shared" si="12"/>
        <v>756230557.97000003</v>
      </c>
      <c r="G42" s="23">
        <f t="shared" si="12"/>
        <v>660828956.1099999</v>
      </c>
      <c r="H42" s="23">
        <f t="shared" si="12"/>
        <v>167607439.90000001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2018-03-08T21:21:25Z</cp:lastPrinted>
  <dcterms:created xsi:type="dcterms:W3CDTF">2014-02-10T03:37:14Z</dcterms:created>
  <dcterms:modified xsi:type="dcterms:W3CDTF">2020-02-21T17:01:14Z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