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3\Desktop\C.P. TONY SIMAPAG 24 ENE 2020\00.- CIERRE 2019 SIMPAG\4TO TRIMESTRE 2019\DIGITAL CUENTA PUBLICA 2019\"/>
    </mc:Choice>
  </mc:AlternateContent>
  <xr:revisionPtr revIDLastSave="0" documentId="13_ncr:1_{45C13F9C-EB1A-477E-8860-6D06876BEF3C}" xr6:coauthVersionLast="43" xr6:coauthVersionMax="43" xr10:uidLastSave="{00000000-0000-0000-0000-000000000000}"/>
  <bookViews>
    <workbookView xWindow="-120" yWindow="-120" windowWidth="21840" windowHeight="131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0">COG!$A$1:$H$77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5" i="6"/>
  <c r="H21" i="4"/>
  <c r="H13" i="4"/>
  <c r="H14" i="4"/>
  <c r="H15" i="4"/>
  <c r="H16" i="4"/>
  <c r="H17" i="4"/>
  <c r="H18" i="4"/>
  <c r="H12" i="4"/>
  <c r="E21" i="4"/>
  <c r="F21" i="4"/>
  <c r="G21" i="4"/>
  <c r="D21" i="4"/>
  <c r="C21" i="4"/>
  <c r="H8" i="8"/>
  <c r="H6" i="8"/>
  <c r="F79" i="6"/>
  <c r="D77" i="6"/>
  <c r="E77" i="6"/>
  <c r="F77" i="6"/>
  <c r="G77" i="6"/>
  <c r="G16" i="8" l="1"/>
  <c r="F16" i="8"/>
  <c r="D16" i="8"/>
  <c r="E16" i="8" s="1"/>
  <c r="C16" i="8"/>
  <c r="C77" i="6"/>
  <c r="H16" i="8" l="1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<sst xmlns="http://schemas.openxmlformats.org/spreadsheetml/2006/main" count="204" uniqueCount="144">
  <si>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</si>
  <si>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</si>
  <si>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</si>
  <si>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</si>
  <si>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</si>
  <si>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</si>
  <si>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</si>
  <si>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</si>
  <si>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</si>
  <si>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</si>
  <si>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</si>
  <si>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</si>
  <si>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</si>
  <si>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</si>
  <si>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</si>
  <si>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</si>
  <si>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</si>
  <si>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</si>
  <si>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</si>
  <si>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</si>
  <si>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</si>
  <si>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</si>
  <si>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</si>
  <si>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</si>
  <si>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</si>
  <si>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</si>
  <si>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</si>
  <si>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</si>
  <si>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</si>
  <si>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</si>
  <si>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</si>
  <si>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</si>
  <si>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</si>
  <si>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</si>
  <si>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</si>
  <si>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</si>
  <si>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</si>
  <si>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</si>
  <si>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</si>
  <si>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</si>
  <si>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</si>
  <si>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</si>
  <si>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</si>
  <si>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</si>
  <si>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</si>
  <si>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</si>
  <si>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</si>
  <si>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</si>
  <si>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</si>
  <si>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</si>
  <si>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</si>
  <si>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</si>
  <si>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</si>
  <si>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</si>
  <si>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</si>
  <si>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</si>
  <si>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</si>
  <si>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</si>
  <si>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</si>
  <si>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</si>
  <si>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</si>
  <si>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</si>
  <si>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</si>
  <si>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</si>
  <si>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</si>
  <si>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</si>
  <si>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</si>
  <si>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</si>
  <si>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</si>
  <si>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</si>
  <si>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</si>
  <si>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</si>
  <si>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</si>
  <si>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</si>
  <si>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</si>
  <si>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</si>
  <si>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</si>
  <si>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</si>
  <si>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</si>
  <si>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</si>
  <si>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</si>
  <si>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</si>
  <si>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</si>
  <si>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</si>
  <si>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</si>
  <si>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</si>
  <si>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</si>
  <si>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</si>
  <si>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</si>
  <si>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</si>
  <si>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</si>
  <si>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</si>
  <si>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</si>
  <si>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</si>
  <si>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</si>
  <si>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</si>
  <si>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</si>
  <si>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</si>
  <si>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</si>
  <si>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</si>
  <si>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</si>
  <si>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</si>
  <si>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</si>
  <si>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</si>
  <si>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</si>
  <si>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</si>
  <si>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</si>
  <si>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</si>
  <si>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</si>
  <si>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</si>
  <si>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</si>
  <si>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</si>
  <si>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</si>
  <si>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</si>
  <si>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</si>
  <si>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</si>
  <si>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</si>
  <si>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</si>
  <si>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</si>
  <si>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</si>
  <si>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</si>
  <si>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</si>
  <si>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</si>
  <si>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</si>
  <si>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</si>
  <si>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</si>
  <si>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</si>
  <si>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</si>
  <si>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SECTOR PUBLICO MUNICIPAL</t>
  </si>
  <si>
    <t>SECTOR PUBLICO NO FINANCIERO</t>
  </si>
  <si>
    <t>GOBIERNO GENERAL MUNICIPAL</t>
  </si>
  <si>
    <t>SIMAPAG</t>
  </si>
  <si>
    <t>CONSEJO DIRECTIVO</t>
  </si>
  <si>
    <t>DIRECCIÓN GENERAL</t>
  </si>
  <si>
    <t>DIRECCIÓN DE ADMINISTRACIÓN Y FINANZAS</t>
  </si>
  <si>
    <t>DIRECCIÓN DE ASUNTOS JURIDICOS</t>
  </si>
  <si>
    <t>DIRECCIÓN COMERCIAL</t>
  </si>
  <si>
    <t>DIRECCIÓN DE PLANEACIÓN Y PROGRAMACIÓN</t>
  </si>
  <si>
    <t>DIRECCIÓN DE OPERACIÓN HIDRAULICA</t>
  </si>
  <si>
    <t>SISTEMA MUNICIPAL DE AGUA POTABLE Y ALCANTARILLADO DE GUANAJUATO
ESTADO ANALÍTICO DEL EJERCICIO DEL PRESUPUESTO DE EGRESOS
CLASIFICACIÓN POR OBJETO DEL GASTO (CAPÍTULO Y CONCEPTO)
DEL 01 DE ENERO AL 31 DE DICIEMBRE DE 2019</t>
  </si>
  <si>
    <t>SISTEMA MUNICIPAL DE AGUA POTABLE Y ALCANTARILLADO DE GUANAJUATO
ESTADO ANALÍTICO DEL EJERCICIO DEL PRESUPUESTO DE EGRESOS
CLASIFICACIÓN ECONÓMICA (POR TIPO DE GASTO)
DEL 01 DE ENERO AL 31 DE DICIEMBRE DE 2019</t>
  </si>
  <si>
    <t>SISTEMA MUNICIPAL DE AGUA POTABLE Y ALCANTARILLADO DE GUANAJUATO
ESTADO ANALÍTICO DEL EJERCICIO DEL PRESUPUESTO DE EGRESOS
CLASIFICACIÓN ADMINISTRATIVA
DEL 01 DE ENERO AL 31 DE DICIEMBRE DE 2019</t>
  </si>
  <si>
    <t>GOBIERNO (FEDERAL/ESTATAL/MUNICIPAL) DE GUANAJUATO
ESTADO ANALÍTICO DEL EJERCICIO DEL PRESUPUESTO DE EGRESOS
CLASIFICACIÓN ADMINISTRATIVA
DEL 01 DE ENERO AL 31 DE DICIEMBRE DE 2019</t>
  </si>
  <si>
    <t>SISTEMA MUNICIPAL DE AGUA POTABLE Y ALCANTARILLADO DE GUANAJUATO
ESTADO ANALÍTICO DEL EJERCICIO DEL PRESUPUESTO DE EGRESOS
CLASIFICACIÓN FUNCIONAL (FINALIDAD Y FUNCIÓN)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</si>
</sst>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9" applyFont="1" applyFill="1" applyBorder="1" applyAlignment="1">
      <alignment horizontal="left" vertical="center"/>
    </xf>
    <xf numFmtId="4" fontId="6" fillId="0" borderId="15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/>
    <xf numFmtId="4" fontId="2" fillId="0" borderId="15" xfId="0" applyNumberFormat="1" applyFont="1" applyFill="1" applyBorder="1" applyProtection="1"/>
    <xf numFmtId="4" fontId="2" fillId="0" borderId="13" xfId="0" applyNumberFormat="1" applyFont="1" applyFill="1" applyBorder="1" applyProtection="1"/>
    <xf numFmtId="4" fontId="6" fillId="0" borderId="13" xfId="0" applyNumberFormat="1" applyFont="1" applyFill="1" applyBorder="1" applyProtection="1"/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46" workbookViewId="0">
      <selection activeCell="D81" sqref="D8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0" t="s">
        <v>139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v>72998481.13000001</v>
      </c>
      <c r="D5" s="14">
        <v>2618748.5499999998</v>
      </c>
      <c r="E5" s="14">
        <v>75617229.680000007</v>
      </c>
      <c r="F5" s="14">
        <v>71739430.209999993</v>
      </c>
      <c r="G5" s="14">
        <v>70738195.50999999</v>
      </c>
      <c r="H5" s="58">
        <f>+E5-F5</f>
        <v>3877799.4700000137</v>
      </c>
    </row>
    <row r="6" spans="1:8" x14ac:dyDescent="0.2">
      <c r="A6" s="5"/>
      <c r="B6" s="11" t="s">
        <v>70</v>
      </c>
      <c r="C6" s="15">
        <v>25639041.41</v>
      </c>
      <c r="D6" s="15">
        <v>444760</v>
      </c>
      <c r="E6" s="15">
        <v>26083801.41</v>
      </c>
      <c r="F6" s="15">
        <v>25111171.440000001</v>
      </c>
      <c r="G6" s="15">
        <v>25111171.440000001</v>
      </c>
      <c r="H6" s="58">
        <f t="shared" ref="H6:H69" si="0">+E6-F6</f>
        <v>972629.96999999881</v>
      </c>
    </row>
    <row r="7" spans="1:8" x14ac:dyDescent="0.2">
      <c r="A7" s="5"/>
      <c r="B7" s="11" t="s">
        <v>71</v>
      </c>
      <c r="C7" s="15">
        <v>2834564.64</v>
      </c>
      <c r="D7" s="15">
        <v>0</v>
      </c>
      <c r="E7" s="15">
        <v>2834564.64</v>
      </c>
      <c r="F7" s="15">
        <v>2613400.13</v>
      </c>
      <c r="G7" s="15">
        <v>2613400.13</v>
      </c>
      <c r="H7" s="58">
        <f t="shared" si="0"/>
        <v>221164.51000000024</v>
      </c>
    </row>
    <row r="8" spans="1:8" x14ac:dyDescent="0.2">
      <c r="A8" s="5"/>
      <c r="B8" s="11" t="s">
        <v>72</v>
      </c>
      <c r="C8" s="15">
        <v>9667214.0800000001</v>
      </c>
      <c r="D8" s="15">
        <v>1084770</v>
      </c>
      <c r="E8" s="15">
        <v>10751984.08</v>
      </c>
      <c r="F8" s="15">
        <v>10267163.939999999</v>
      </c>
      <c r="G8" s="15">
        <v>10267163.939999999</v>
      </c>
      <c r="H8" s="58">
        <f t="shared" si="0"/>
        <v>484820.1400000006</v>
      </c>
    </row>
    <row r="9" spans="1:8" x14ac:dyDescent="0.2">
      <c r="A9" s="5"/>
      <c r="B9" s="11" t="s">
        <v>35</v>
      </c>
      <c r="C9" s="15">
        <v>9183984.0600000005</v>
      </c>
      <c r="D9" s="15">
        <v>356857.55</v>
      </c>
      <c r="E9" s="15">
        <v>9540841.6099999994</v>
      </c>
      <c r="F9" s="15">
        <v>8858146.6799999997</v>
      </c>
      <c r="G9" s="15">
        <v>7856911.9800000004</v>
      </c>
      <c r="H9" s="58">
        <f t="shared" si="0"/>
        <v>682694.9299999997</v>
      </c>
    </row>
    <row r="10" spans="1:8" x14ac:dyDescent="0.2">
      <c r="A10" s="5"/>
      <c r="B10" s="11" t="s">
        <v>73</v>
      </c>
      <c r="C10" s="15">
        <v>25673676.940000001</v>
      </c>
      <c r="D10" s="15">
        <v>732361</v>
      </c>
      <c r="E10" s="15">
        <v>26406037.940000001</v>
      </c>
      <c r="F10" s="15">
        <v>24889548.02</v>
      </c>
      <c r="G10" s="15">
        <v>24889548.02</v>
      </c>
      <c r="H10" s="58">
        <f t="shared" si="0"/>
        <v>1516489.9200000018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58">
        <f t="shared" si="0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58">
        <f t="shared" si="0"/>
        <v>0</v>
      </c>
    </row>
    <row r="13" spans="1:8" x14ac:dyDescent="0.2">
      <c r="A13" s="50" t="s">
        <v>62</v>
      </c>
      <c r="B13" s="7"/>
      <c r="C13" s="15">
        <v>28380532.640000001</v>
      </c>
      <c r="D13" s="15">
        <v>1501948.9300000002</v>
      </c>
      <c r="E13" s="15">
        <v>29882481.57</v>
      </c>
      <c r="F13" s="15">
        <v>25064930.100000001</v>
      </c>
      <c r="G13" s="15">
        <v>25036510.100000001</v>
      </c>
      <c r="H13" s="58">
        <f t="shared" si="0"/>
        <v>4817551.4699999988</v>
      </c>
    </row>
    <row r="14" spans="1:8" x14ac:dyDescent="0.2">
      <c r="A14" s="5"/>
      <c r="B14" s="11" t="s">
        <v>75</v>
      </c>
      <c r="C14" s="15">
        <v>1554025.59</v>
      </c>
      <c r="D14" s="15">
        <v>-47600</v>
      </c>
      <c r="E14" s="15">
        <v>1506425.59</v>
      </c>
      <c r="F14" s="15">
        <v>1021133.7</v>
      </c>
      <c r="G14" s="15">
        <v>1021133.7</v>
      </c>
      <c r="H14" s="58">
        <f t="shared" si="0"/>
        <v>485291.89000000013</v>
      </c>
    </row>
    <row r="15" spans="1:8" x14ac:dyDescent="0.2">
      <c r="A15" s="5"/>
      <c r="B15" s="11" t="s">
        <v>76</v>
      </c>
      <c r="C15" s="15">
        <v>329639.53000000003</v>
      </c>
      <c r="D15" s="15">
        <v>9000</v>
      </c>
      <c r="E15" s="15">
        <v>338639.53</v>
      </c>
      <c r="F15" s="15">
        <v>156443.75</v>
      </c>
      <c r="G15" s="15">
        <v>128023.75</v>
      </c>
      <c r="H15" s="58">
        <f t="shared" si="0"/>
        <v>182195.78000000003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58">
        <f t="shared" si="0"/>
        <v>0</v>
      </c>
    </row>
    <row r="17" spans="1:8" x14ac:dyDescent="0.2">
      <c r="A17" s="5"/>
      <c r="B17" s="11" t="s">
        <v>78</v>
      </c>
      <c r="C17" s="15">
        <v>4358147.53</v>
      </c>
      <c r="D17" s="15">
        <v>267517.91000000003</v>
      </c>
      <c r="E17" s="15">
        <v>4625665.4400000004</v>
      </c>
      <c r="F17" s="15">
        <v>3343388.08</v>
      </c>
      <c r="G17" s="15">
        <v>3343388.08</v>
      </c>
      <c r="H17" s="58">
        <f t="shared" si="0"/>
        <v>1282277.3600000003</v>
      </c>
    </row>
    <row r="18" spans="1:8" x14ac:dyDescent="0.2">
      <c r="A18" s="5"/>
      <c r="B18" s="11" t="s">
        <v>79</v>
      </c>
      <c r="C18" s="15">
        <v>2572404</v>
      </c>
      <c r="D18" s="15">
        <v>970239.48000000021</v>
      </c>
      <c r="E18" s="15">
        <v>3542643.48</v>
      </c>
      <c r="F18" s="15">
        <v>3368767.12</v>
      </c>
      <c r="G18" s="15">
        <v>3368767.12</v>
      </c>
      <c r="H18" s="58">
        <f t="shared" si="0"/>
        <v>173876.35999999987</v>
      </c>
    </row>
    <row r="19" spans="1:8" x14ac:dyDescent="0.2">
      <c r="A19" s="5"/>
      <c r="B19" s="11" t="s">
        <v>80</v>
      </c>
      <c r="C19" s="15">
        <v>5853922.1900000004</v>
      </c>
      <c r="D19" s="15">
        <v>-200000</v>
      </c>
      <c r="E19" s="15">
        <v>5653922.1900000004</v>
      </c>
      <c r="F19" s="15">
        <v>4615512.93</v>
      </c>
      <c r="G19" s="15">
        <v>4615512.93</v>
      </c>
      <c r="H19" s="58">
        <f t="shared" si="0"/>
        <v>1038409.2600000007</v>
      </c>
    </row>
    <row r="20" spans="1:8" x14ac:dyDescent="0.2">
      <c r="A20" s="5"/>
      <c r="B20" s="11" t="s">
        <v>81</v>
      </c>
      <c r="C20" s="15">
        <v>1663029.47</v>
      </c>
      <c r="D20" s="15">
        <v>-50406.720000000001</v>
      </c>
      <c r="E20" s="15">
        <v>1612622.75</v>
      </c>
      <c r="F20" s="15">
        <v>1122542.06</v>
      </c>
      <c r="G20" s="15">
        <v>1122542.06</v>
      </c>
      <c r="H20" s="58">
        <f t="shared" si="0"/>
        <v>490080.68999999994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58">
        <f t="shared" si="0"/>
        <v>0</v>
      </c>
    </row>
    <row r="22" spans="1:8" x14ac:dyDescent="0.2">
      <c r="A22" s="5"/>
      <c r="B22" s="11" t="s">
        <v>83</v>
      </c>
      <c r="C22" s="15">
        <v>12049364.33</v>
      </c>
      <c r="D22" s="15">
        <v>553198.26</v>
      </c>
      <c r="E22" s="15">
        <v>12602562.59</v>
      </c>
      <c r="F22" s="15">
        <v>11437142.460000001</v>
      </c>
      <c r="G22" s="15">
        <v>11437142.460000001</v>
      </c>
      <c r="H22" s="58">
        <f t="shared" si="0"/>
        <v>1165420.129999999</v>
      </c>
    </row>
    <row r="23" spans="1:8" x14ac:dyDescent="0.2">
      <c r="A23" s="50" t="s">
        <v>63</v>
      </c>
      <c r="B23" s="7"/>
      <c r="C23" s="15">
        <v>62369774.560000002</v>
      </c>
      <c r="D23" s="15">
        <v>5755330.5999999996</v>
      </c>
      <c r="E23" s="15">
        <v>68125105.159999996</v>
      </c>
      <c r="F23" s="15">
        <v>59907077.880000003</v>
      </c>
      <c r="G23" s="15">
        <v>58661894.200000003</v>
      </c>
      <c r="H23" s="58">
        <f t="shared" si="0"/>
        <v>8218027.2799999937</v>
      </c>
    </row>
    <row r="24" spans="1:8" x14ac:dyDescent="0.2">
      <c r="A24" s="5"/>
      <c r="B24" s="11" t="s">
        <v>84</v>
      </c>
      <c r="C24" s="15">
        <v>28741545.710000001</v>
      </c>
      <c r="D24" s="15">
        <v>2121199.5</v>
      </c>
      <c r="E24" s="15">
        <v>30862745.210000001</v>
      </c>
      <c r="F24" s="15">
        <v>29635707.75</v>
      </c>
      <c r="G24" s="15">
        <v>29618115.75</v>
      </c>
      <c r="H24" s="58">
        <f t="shared" si="0"/>
        <v>1227037.4600000009</v>
      </c>
    </row>
    <row r="25" spans="1:8" x14ac:dyDescent="0.2">
      <c r="A25" s="5"/>
      <c r="B25" s="11" t="s">
        <v>85</v>
      </c>
      <c r="C25" s="15">
        <v>1303063.6000000001</v>
      </c>
      <c r="D25" s="15">
        <v>1502420.73</v>
      </c>
      <c r="E25" s="15">
        <v>2805484.33</v>
      </c>
      <c r="F25" s="15">
        <v>2187607.08</v>
      </c>
      <c r="G25" s="15">
        <v>2160571.75</v>
      </c>
      <c r="H25" s="58">
        <f t="shared" si="0"/>
        <v>617877.25</v>
      </c>
    </row>
    <row r="26" spans="1:8" x14ac:dyDescent="0.2">
      <c r="A26" s="5"/>
      <c r="B26" s="11" t="s">
        <v>86</v>
      </c>
      <c r="C26" s="15">
        <v>9143188.0800000001</v>
      </c>
      <c r="D26" s="15">
        <v>1548185.81</v>
      </c>
      <c r="E26" s="15">
        <v>10691373.890000001</v>
      </c>
      <c r="F26" s="15">
        <v>8270867.4000000004</v>
      </c>
      <c r="G26" s="15">
        <v>8270867.4000000004</v>
      </c>
      <c r="H26" s="58">
        <f t="shared" si="0"/>
        <v>2420506.4900000002</v>
      </c>
    </row>
    <row r="27" spans="1:8" x14ac:dyDescent="0.2">
      <c r="A27" s="5"/>
      <c r="B27" s="11" t="s">
        <v>87</v>
      </c>
      <c r="C27" s="15">
        <v>2240674.65</v>
      </c>
      <c r="D27" s="15">
        <v>-330313.28000000003</v>
      </c>
      <c r="E27" s="15">
        <v>1910361.37</v>
      </c>
      <c r="F27" s="15">
        <v>1707552.59</v>
      </c>
      <c r="G27" s="15">
        <v>1694285.06</v>
      </c>
      <c r="H27" s="58">
        <f t="shared" si="0"/>
        <v>202808.78000000003</v>
      </c>
    </row>
    <row r="28" spans="1:8" x14ac:dyDescent="0.2">
      <c r="A28" s="5"/>
      <c r="B28" s="11" t="s">
        <v>88</v>
      </c>
      <c r="C28" s="15">
        <v>7883919.8300000001</v>
      </c>
      <c r="D28" s="15">
        <v>-110954.04999999993</v>
      </c>
      <c r="E28" s="15">
        <v>7772965.7800000003</v>
      </c>
      <c r="F28" s="15">
        <v>5806341.7400000002</v>
      </c>
      <c r="G28" s="15">
        <v>5732885.9199999999</v>
      </c>
      <c r="H28" s="58">
        <f t="shared" si="0"/>
        <v>1966624.04</v>
      </c>
    </row>
    <row r="29" spans="1:8" x14ac:dyDescent="0.2">
      <c r="A29" s="5"/>
      <c r="B29" s="11" t="s">
        <v>89</v>
      </c>
      <c r="C29" s="15">
        <v>1943475.91</v>
      </c>
      <c r="D29" s="15">
        <v>906191.8899999999</v>
      </c>
      <c r="E29" s="15">
        <v>2849667.8</v>
      </c>
      <c r="F29" s="15">
        <v>2830417.21</v>
      </c>
      <c r="G29" s="15">
        <v>2830417.21</v>
      </c>
      <c r="H29" s="58">
        <f t="shared" si="0"/>
        <v>19250.589999999851</v>
      </c>
    </row>
    <row r="30" spans="1:8" x14ac:dyDescent="0.2">
      <c r="A30" s="5"/>
      <c r="B30" s="11" t="s">
        <v>90</v>
      </c>
      <c r="C30" s="15">
        <v>554618.59</v>
      </c>
      <c r="D30" s="15">
        <v>-107000</v>
      </c>
      <c r="E30" s="15">
        <v>447618.59</v>
      </c>
      <c r="F30" s="15">
        <v>79504.47</v>
      </c>
      <c r="G30" s="15">
        <v>79504.47</v>
      </c>
      <c r="H30" s="58">
        <f t="shared" si="0"/>
        <v>368114.12</v>
      </c>
    </row>
    <row r="31" spans="1:8" x14ac:dyDescent="0.2">
      <c r="A31" s="5"/>
      <c r="B31" s="11" t="s">
        <v>91</v>
      </c>
      <c r="C31" s="15">
        <v>1445863.74</v>
      </c>
      <c r="D31" s="15">
        <v>225600</v>
      </c>
      <c r="E31" s="15">
        <v>1671463.74</v>
      </c>
      <c r="F31" s="15">
        <v>1471945.17</v>
      </c>
      <c r="G31" s="15">
        <v>1471945.17</v>
      </c>
      <c r="H31" s="58">
        <f t="shared" si="0"/>
        <v>199518.57000000007</v>
      </c>
    </row>
    <row r="32" spans="1:8" x14ac:dyDescent="0.2">
      <c r="A32" s="5"/>
      <c r="B32" s="11" t="s">
        <v>19</v>
      </c>
      <c r="C32" s="15">
        <v>9113424.4499999993</v>
      </c>
      <c r="D32" s="15">
        <v>0</v>
      </c>
      <c r="E32" s="15">
        <v>9113424.4499999993</v>
      </c>
      <c r="F32" s="15">
        <v>7917134.4699999997</v>
      </c>
      <c r="G32" s="15">
        <v>6803301.4699999997</v>
      </c>
      <c r="H32" s="58">
        <f t="shared" si="0"/>
        <v>1196289.9799999995</v>
      </c>
    </row>
    <row r="33" spans="1:8" x14ac:dyDescent="0.2">
      <c r="A33" s="50" t="s">
        <v>64</v>
      </c>
      <c r="B33" s="7"/>
      <c r="C33" s="15">
        <v>112000</v>
      </c>
      <c r="D33" s="15">
        <v>200000</v>
      </c>
      <c r="E33" s="15">
        <v>312000</v>
      </c>
      <c r="F33" s="15">
        <v>87000</v>
      </c>
      <c r="G33" s="15">
        <v>87000</v>
      </c>
      <c r="H33" s="58">
        <f t="shared" si="0"/>
        <v>225000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58">
        <f t="shared" si="0"/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58">
        <f t="shared" si="0"/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58">
        <f t="shared" si="0"/>
        <v>0</v>
      </c>
    </row>
    <row r="37" spans="1:8" x14ac:dyDescent="0.2">
      <c r="A37" s="5"/>
      <c r="B37" s="11" t="s">
        <v>95</v>
      </c>
      <c r="C37" s="15">
        <v>112000</v>
      </c>
      <c r="D37" s="15">
        <v>200000</v>
      </c>
      <c r="E37" s="15">
        <v>312000</v>
      </c>
      <c r="F37" s="15">
        <v>87000</v>
      </c>
      <c r="G37" s="15">
        <v>87000</v>
      </c>
      <c r="H37" s="58">
        <f t="shared" si="0"/>
        <v>225000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58">
        <f t="shared" si="0"/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58">
        <f t="shared" si="0"/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58">
        <f t="shared" si="0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58">
        <f t="shared" si="0"/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58">
        <f t="shared" si="0"/>
        <v>0</v>
      </c>
    </row>
    <row r="43" spans="1:8" x14ac:dyDescent="0.2">
      <c r="A43" s="50" t="s">
        <v>65</v>
      </c>
      <c r="B43" s="7"/>
      <c r="C43" s="15">
        <v>8928787.459999999</v>
      </c>
      <c r="D43" s="15">
        <v>425326.62999999995</v>
      </c>
      <c r="E43" s="15">
        <v>9354114.0899999999</v>
      </c>
      <c r="F43" s="15">
        <v>7540878.0099999998</v>
      </c>
      <c r="G43" s="15">
        <v>7540878.0099999998</v>
      </c>
      <c r="H43" s="58">
        <f t="shared" si="0"/>
        <v>1813236.08</v>
      </c>
    </row>
    <row r="44" spans="1:8" x14ac:dyDescent="0.2">
      <c r="A44" s="5"/>
      <c r="B44" s="11" t="s">
        <v>99</v>
      </c>
      <c r="C44" s="15">
        <v>1232500</v>
      </c>
      <c r="D44" s="15">
        <v>-25100</v>
      </c>
      <c r="E44" s="15">
        <v>1207400</v>
      </c>
      <c r="F44" s="15">
        <v>904654.44</v>
      </c>
      <c r="G44" s="15">
        <v>904654.44</v>
      </c>
      <c r="H44" s="58">
        <f t="shared" si="0"/>
        <v>302745.56000000006</v>
      </c>
    </row>
    <row r="45" spans="1:8" x14ac:dyDescent="0.2">
      <c r="A45" s="5"/>
      <c r="B45" s="11" t="s">
        <v>100</v>
      </c>
      <c r="C45" s="15">
        <v>14000</v>
      </c>
      <c r="D45" s="15">
        <v>97764.7</v>
      </c>
      <c r="E45" s="15">
        <v>111764.7</v>
      </c>
      <c r="F45" s="15">
        <v>111764.7</v>
      </c>
      <c r="G45" s="15">
        <v>111764.7</v>
      </c>
      <c r="H45" s="58">
        <f t="shared" si="0"/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58">
        <f t="shared" si="0"/>
        <v>0</v>
      </c>
    </row>
    <row r="47" spans="1:8" x14ac:dyDescent="0.2">
      <c r="A47" s="5"/>
      <c r="B47" s="11" t="s">
        <v>102</v>
      </c>
      <c r="C47" s="15">
        <v>3274000</v>
      </c>
      <c r="D47" s="15">
        <v>-30000</v>
      </c>
      <c r="E47" s="15">
        <v>3244000</v>
      </c>
      <c r="F47" s="15">
        <v>2685660.25</v>
      </c>
      <c r="G47" s="15">
        <v>2685660.25</v>
      </c>
      <c r="H47" s="58">
        <f t="shared" si="0"/>
        <v>558339.75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58">
        <f t="shared" si="0"/>
        <v>0</v>
      </c>
    </row>
    <row r="49" spans="1:8" x14ac:dyDescent="0.2">
      <c r="A49" s="5"/>
      <c r="B49" s="11" t="s">
        <v>104</v>
      </c>
      <c r="C49" s="15">
        <v>4244758.5999999996</v>
      </c>
      <c r="D49" s="15">
        <v>-1372441</v>
      </c>
      <c r="E49" s="15">
        <v>2872317.6</v>
      </c>
      <c r="F49" s="15">
        <v>1993843.55</v>
      </c>
      <c r="G49" s="15">
        <v>1993843.55</v>
      </c>
      <c r="H49" s="58">
        <f t="shared" si="0"/>
        <v>878474.05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58">
        <f t="shared" si="0"/>
        <v>0</v>
      </c>
    </row>
    <row r="51" spans="1:8" x14ac:dyDescent="0.2">
      <c r="A51" s="5"/>
      <c r="B51" s="11" t="s">
        <v>106</v>
      </c>
      <c r="C51" s="15">
        <v>0</v>
      </c>
      <c r="D51" s="15">
        <v>1700000</v>
      </c>
      <c r="E51" s="15">
        <v>1700000</v>
      </c>
      <c r="F51" s="15">
        <v>1700000</v>
      </c>
      <c r="G51" s="15">
        <v>1700000</v>
      </c>
      <c r="H51" s="58">
        <f t="shared" si="0"/>
        <v>0</v>
      </c>
    </row>
    <row r="52" spans="1:8" x14ac:dyDescent="0.2">
      <c r="A52" s="5"/>
      <c r="B52" s="11" t="s">
        <v>107</v>
      </c>
      <c r="C52" s="15">
        <v>163528.85999999999</v>
      </c>
      <c r="D52" s="15">
        <v>55102.930000000008</v>
      </c>
      <c r="E52" s="15">
        <v>218631.79</v>
      </c>
      <c r="F52" s="15">
        <v>144955.07</v>
      </c>
      <c r="G52" s="15">
        <v>144955.07</v>
      </c>
      <c r="H52" s="58">
        <f t="shared" si="0"/>
        <v>73676.72</v>
      </c>
    </row>
    <row r="53" spans="1:8" x14ac:dyDescent="0.2">
      <c r="A53" s="50" t="s">
        <v>66</v>
      </c>
      <c r="B53" s="7"/>
      <c r="C53" s="15">
        <v>15400758.279999999</v>
      </c>
      <c r="D53" s="15">
        <v>63486557.590000004</v>
      </c>
      <c r="E53" s="15">
        <v>78887315.870000005</v>
      </c>
      <c r="F53" s="15">
        <v>56237189.909999996</v>
      </c>
      <c r="G53" s="15">
        <v>56237189.909999996</v>
      </c>
      <c r="H53" s="58">
        <f t="shared" si="0"/>
        <v>22650125.960000008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58">
        <f t="shared" si="0"/>
        <v>0</v>
      </c>
    </row>
    <row r="55" spans="1:8" x14ac:dyDescent="0.2">
      <c r="A55" s="5"/>
      <c r="B55" s="11" t="s">
        <v>109</v>
      </c>
      <c r="C55" s="15">
        <v>12119784.1</v>
      </c>
      <c r="D55" s="15">
        <v>62121431.490000002</v>
      </c>
      <c r="E55" s="15">
        <v>74241215.590000004</v>
      </c>
      <c r="F55" s="15">
        <v>53953959.939999998</v>
      </c>
      <c r="G55" s="15">
        <v>53953959.939999998</v>
      </c>
      <c r="H55" s="58">
        <f t="shared" si="0"/>
        <v>20287255.650000006</v>
      </c>
    </row>
    <row r="56" spans="1:8" x14ac:dyDescent="0.2">
      <c r="A56" s="5"/>
      <c r="B56" s="11" t="s">
        <v>110</v>
      </c>
      <c r="C56" s="15">
        <v>3280974.18</v>
      </c>
      <c r="D56" s="15">
        <v>1365126.1</v>
      </c>
      <c r="E56" s="15">
        <v>4646100.28</v>
      </c>
      <c r="F56" s="15">
        <v>2283229.9700000002</v>
      </c>
      <c r="G56" s="15">
        <v>2283229.9700000002</v>
      </c>
      <c r="H56" s="58">
        <f t="shared" si="0"/>
        <v>2362870.31</v>
      </c>
    </row>
    <row r="57" spans="1:8" x14ac:dyDescent="0.2">
      <c r="A57" s="50" t="s">
        <v>67</v>
      </c>
      <c r="B57" s="7"/>
      <c r="C57" s="15">
        <v>740000</v>
      </c>
      <c r="D57" s="15">
        <v>260000</v>
      </c>
      <c r="E57" s="15">
        <v>1000000</v>
      </c>
      <c r="F57" s="15">
        <v>1000000</v>
      </c>
      <c r="G57" s="15">
        <v>1000000</v>
      </c>
      <c r="H57" s="58">
        <f t="shared" si="0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58">
        <f t="shared" si="0"/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58">
        <f t="shared" si="0"/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58">
        <f t="shared" si="0"/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58">
        <f t="shared" si="0"/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58">
        <f t="shared" si="0"/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58">
        <f t="shared" si="0"/>
        <v>0</v>
      </c>
    </row>
    <row r="64" spans="1:8" x14ac:dyDescent="0.2">
      <c r="A64" s="5"/>
      <c r="B64" s="11" t="s">
        <v>117</v>
      </c>
      <c r="C64" s="15">
        <v>740000</v>
      </c>
      <c r="D64" s="15">
        <v>260000</v>
      </c>
      <c r="E64" s="15">
        <v>1000000</v>
      </c>
      <c r="F64" s="15">
        <v>1000000</v>
      </c>
      <c r="G64" s="15">
        <v>1000000</v>
      </c>
      <c r="H64" s="58">
        <f t="shared" si="0"/>
        <v>0</v>
      </c>
    </row>
    <row r="65" spans="1:8" x14ac:dyDescent="0.2">
      <c r="A65" s="50" t="s">
        <v>68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58">
        <f t="shared" si="0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58">
        <f t="shared" si="0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58">
        <f t="shared" si="0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58">
        <f t="shared" si="0"/>
        <v>0</v>
      </c>
    </row>
    <row r="69" spans="1:8" x14ac:dyDescent="0.2">
      <c r="A69" s="50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58">
        <f t="shared" si="0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58">
        <f t="shared" ref="H70:H77" si="1">+E70-F70</f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58">
        <f t="shared" si="1"/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58">
        <f t="shared" si="1"/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58">
        <f t="shared" si="1"/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58">
        <f t="shared" si="1"/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58">
        <f t="shared" si="1"/>
        <v>0</v>
      </c>
    </row>
    <row r="76" spans="1:8" x14ac:dyDescent="0.2">
      <c r="A76" s="6"/>
      <c r="B76" s="12" t="s">
        <v>124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58">
        <f t="shared" si="1"/>
        <v>0</v>
      </c>
    </row>
    <row r="77" spans="1:8" x14ac:dyDescent="0.2">
      <c r="A77" s="8"/>
      <c r="B77" s="13" t="s">
        <v>53</v>
      </c>
      <c r="C77" s="25">
        <f>+C5+C13+C23+C33+C43+C53+C57+C65+C69</f>
        <v>188930334.07000002</v>
      </c>
      <c r="D77" s="25">
        <f>+D5+D13+D23+D33+D43+D53+D57+D65+D69</f>
        <v>74247912.300000012</v>
      </c>
      <c r="E77" s="25">
        <f t="shared" ref="E77:G77" si="2">+E5+E13+E23+E33+E43+E53+E57+E65+E69</f>
        <v>263178246.37</v>
      </c>
      <c r="F77" s="25">
        <f t="shared" si="2"/>
        <v>221576506.10999998</v>
      </c>
      <c r="G77" s="25">
        <f t="shared" si="2"/>
        <v>219301667.72999999</v>
      </c>
      <c r="H77" s="59">
        <f t="shared" si="1"/>
        <v>41601740.26000002</v>
      </c>
    </row>
    <row r="79" spans="1:8" x14ac:dyDescent="0.2">
      <c r="F79" s="54">
        <f>+F77-G77</f>
        <v>2274838.3799999952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"/>
  <sheetViews>
    <sheetView showGridLines="0" workbookViewId="0">
      <selection activeCell="I28" sqref="I2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0" t="s">
        <v>140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164600788.33000001</v>
      </c>
      <c r="D6" s="22">
        <v>10336028.079999998</v>
      </c>
      <c r="E6" s="55">
        <v>174936816.41</v>
      </c>
      <c r="F6" s="55">
        <v>157798438.19</v>
      </c>
      <c r="G6" s="55">
        <v>155523599.81</v>
      </c>
      <c r="H6" s="56">
        <f>+E6-G6</f>
        <v>19413216.599999994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24329545.739999998</v>
      </c>
      <c r="D8" s="22">
        <v>63911884.219999991</v>
      </c>
      <c r="E8" s="55">
        <v>88241429.959999993</v>
      </c>
      <c r="F8" s="55">
        <v>63778067.920000002</v>
      </c>
      <c r="G8" s="55">
        <v>63778067.920000002</v>
      </c>
      <c r="H8" s="56">
        <f>+E8-G8</f>
        <v>24463362.039999992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+C6+C8+C10+C12+C14</f>
        <v>188930334.07000002</v>
      </c>
      <c r="D16" s="17">
        <f>+D6+D8+D10+D12+D14</f>
        <v>74247912.299999982</v>
      </c>
      <c r="E16" s="17">
        <f>+C16+D16</f>
        <v>263178246.37</v>
      </c>
      <c r="F16" s="17">
        <f>+F6+F8+F10+F12+F14</f>
        <v>221576506.11000001</v>
      </c>
      <c r="G16" s="17">
        <f>+G6+G8+G10+G12+G14</f>
        <v>219301667.73000002</v>
      </c>
      <c r="H16" s="17">
        <f>+E16-F16</f>
        <v>41601740.25999999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  <ignoredErrors>
    <ignoredError sqref="C16:D16 F16:H16" unlockedFormula="1"/>
    <ignoredError sqref="E16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7"/>
  <sheetViews>
    <sheetView showGridLines="0" topLeftCell="A37" workbookViewId="0">
      <selection activeCell="I28" sqref="I28"/>
    </sheetView>
  </sheetViews>
  <sheetFormatPr baseColWidth="10" defaultRowHeight="11.25" x14ac:dyDescent="0.2"/>
  <cols>
    <col min="1" max="1" width="8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0" t="s">
        <v>141</v>
      </c>
      <c r="B1" s="61"/>
      <c r="C1" s="61"/>
      <c r="D1" s="61"/>
      <c r="E1" s="61"/>
      <c r="F1" s="61"/>
      <c r="G1" s="61"/>
      <c r="H1" s="62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5" t="s">
        <v>54</v>
      </c>
      <c r="B3" s="66"/>
      <c r="C3" s="60" t="s">
        <v>60</v>
      </c>
      <c r="D3" s="61"/>
      <c r="E3" s="61"/>
      <c r="F3" s="61"/>
      <c r="G3" s="62"/>
      <c r="H3" s="63" t="s">
        <v>59</v>
      </c>
    </row>
    <row r="4" spans="1:8" ht="24.95" customHeight="1" x14ac:dyDescent="0.2">
      <c r="A4" s="67"/>
      <c r="B4" s="6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4"/>
    </row>
    <row r="5" spans="1:8" x14ac:dyDescent="0.2">
      <c r="A5" s="69"/>
      <c r="B5" s="7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30000</v>
      </c>
      <c r="B7" s="51" t="s">
        <v>128</v>
      </c>
      <c r="C7" s="15">
        <v>188930334.06999999</v>
      </c>
      <c r="D7" s="15">
        <v>74247912.299999997</v>
      </c>
      <c r="E7" s="15">
        <v>263178246.37</v>
      </c>
      <c r="F7" s="15">
        <v>221576506.11000001</v>
      </c>
      <c r="G7" s="15">
        <v>219301667.73000002</v>
      </c>
      <c r="H7" s="15">
        <v>41601740.259999998</v>
      </c>
    </row>
    <row r="8" spans="1:8" x14ac:dyDescent="0.2">
      <c r="A8" s="4">
        <v>31000</v>
      </c>
      <c r="B8" s="51" t="s">
        <v>129</v>
      </c>
      <c r="C8" s="15">
        <v>188930334.06999999</v>
      </c>
      <c r="D8" s="15">
        <v>74247912.299999997</v>
      </c>
      <c r="E8" s="15">
        <v>263178246.37</v>
      </c>
      <c r="F8" s="15">
        <v>221576506.11000001</v>
      </c>
      <c r="G8" s="15">
        <v>219301667.73000002</v>
      </c>
      <c r="H8" s="15">
        <v>41601740.259999998</v>
      </c>
    </row>
    <row r="9" spans="1:8" x14ac:dyDescent="0.2">
      <c r="A9" s="4">
        <v>31100</v>
      </c>
      <c r="B9" s="51" t="s">
        <v>130</v>
      </c>
      <c r="C9" s="15">
        <v>188930334.06999999</v>
      </c>
      <c r="D9" s="15">
        <v>74247912.299999997</v>
      </c>
      <c r="E9" s="15">
        <v>263178246.37</v>
      </c>
      <c r="F9" s="15">
        <v>221576506.11000001</v>
      </c>
      <c r="G9" s="15">
        <v>219301667.73000002</v>
      </c>
      <c r="H9" s="15">
        <v>41601740.259999998</v>
      </c>
    </row>
    <row r="10" spans="1:8" x14ac:dyDescent="0.2">
      <c r="A10" s="4">
        <v>31120</v>
      </c>
      <c r="B10" s="51" t="s">
        <v>13</v>
      </c>
      <c r="C10" s="15">
        <v>188930334.06999999</v>
      </c>
      <c r="D10" s="15">
        <v>74247912.299999997</v>
      </c>
      <c r="E10" s="15">
        <v>263178246.37</v>
      </c>
      <c r="F10" s="15">
        <v>221576506.11000001</v>
      </c>
      <c r="G10" s="15">
        <v>219301667.73000002</v>
      </c>
      <c r="H10" s="15">
        <v>41601740.259999998</v>
      </c>
    </row>
    <row r="11" spans="1:8" x14ac:dyDescent="0.2">
      <c r="A11" s="2">
        <v>31120</v>
      </c>
      <c r="B11" s="51" t="s">
        <v>131</v>
      </c>
      <c r="C11" s="52">
        <v>188930334.06999999</v>
      </c>
      <c r="D11" s="52">
        <v>74247912.299999997</v>
      </c>
      <c r="E11" s="52">
        <v>263178246.37</v>
      </c>
      <c r="F11" s="52">
        <v>221576506.11000001</v>
      </c>
      <c r="G11" s="52">
        <v>219301667.73000002</v>
      </c>
      <c r="H11" s="52">
        <v>41601740.259999998</v>
      </c>
    </row>
    <row r="12" spans="1:8" x14ac:dyDescent="0.2">
      <c r="A12" s="1">
        <v>31121</v>
      </c>
      <c r="B12" s="53" t="s">
        <v>132</v>
      </c>
      <c r="C12" s="15">
        <v>8016639.5099999998</v>
      </c>
      <c r="D12" s="15">
        <v>352209.14999999991</v>
      </c>
      <c r="E12" s="15">
        <v>8368848.6600000001</v>
      </c>
      <c r="F12" s="15">
        <v>7119575.0300000003</v>
      </c>
      <c r="G12" s="15">
        <v>7070050.8399999999</v>
      </c>
      <c r="H12" s="57">
        <f>+E12-F12</f>
        <v>1249273.6299999999</v>
      </c>
    </row>
    <row r="13" spans="1:8" x14ac:dyDescent="0.2">
      <c r="A13" s="1">
        <v>31122</v>
      </c>
      <c r="B13" s="53" t="s">
        <v>133</v>
      </c>
      <c r="C13" s="15">
        <v>9028517.4499999993</v>
      </c>
      <c r="D13" s="15">
        <v>1479846.3599999999</v>
      </c>
      <c r="E13" s="15">
        <v>10508363.810000001</v>
      </c>
      <c r="F13" s="15">
        <v>9397879.6199999992</v>
      </c>
      <c r="G13" s="15">
        <v>9306957.6400000006</v>
      </c>
      <c r="H13" s="57">
        <f t="shared" ref="H13:H18" si="0">+E13-F13</f>
        <v>1110484.1900000013</v>
      </c>
    </row>
    <row r="14" spans="1:8" x14ac:dyDescent="0.2">
      <c r="A14" s="1">
        <v>31123</v>
      </c>
      <c r="B14" s="53" t="s">
        <v>134</v>
      </c>
      <c r="C14" s="15">
        <v>24659430.890000001</v>
      </c>
      <c r="D14" s="15">
        <v>2372686.2199999997</v>
      </c>
      <c r="E14" s="15">
        <v>27032117.109999999</v>
      </c>
      <c r="F14" s="15">
        <v>24107164.649999999</v>
      </c>
      <c r="G14" s="15">
        <v>23874456.23</v>
      </c>
      <c r="H14" s="57">
        <f t="shared" si="0"/>
        <v>2924952.4600000009</v>
      </c>
    </row>
    <row r="15" spans="1:8" x14ac:dyDescent="0.2">
      <c r="A15" s="1">
        <v>31124</v>
      </c>
      <c r="B15" s="53" t="s">
        <v>135</v>
      </c>
      <c r="C15" s="15">
        <v>3657746.38</v>
      </c>
      <c r="D15" s="15">
        <v>427660.72000000009</v>
      </c>
      <c r="E15" s="15">
        <v>4085407.1</v>
      </c>
      <c r="F15" s="15">
        <v>3514777.95</v>
      </c>
      <c r="G15" s="15">
        <v>3513777.95</v>
      </c>
      <c r="H15" s="57">
        <f t="shared" si="0"/>
        <v>570629.14999999991</v>
      </c>
    </row>
    <row r="16" spans="1:8" x14ac:dyDescent="0.2">
      <c r="A16" s="1">
        <v>31125</v>
      </c>
      <c r="B16" s="53" t="s">
        <v>136</v>
      </c>
      <c r="C16" s="15">
        <v>22658861.100000001</v>
      </c>
      <c r="D16" s="15">
        <v>-76724.910000000033</v>
      </c>
      <c r="E16" s="15">
        <v>22582136.190000001</v>
      </c>
      <c r="F16" s="15">
        <v>20123214.710000001</v>
      </c>
      <c r="G16" s="15">
        <v>19896834.32</v>
      </c>
      <c r="H16" s="57">
        <f t="shared" si="0"/>
        <v>2458921.4800000004</v>
      </c>
    </row>
    <row r="17" spans="1:8" x14ac:dyDescent="0.2">
      <c r="A17" s="1">
        <v>31126</v>
      </c>
      <c r="B17" s="53" t="s">
        <v>137</v>
      </c>
      <c r="C17" s="15">
        <v>25686137.57</v>
      </c>
      <c r="D17" s="15">
        <v>67240270.469999999</v>
      </c>
      <c r="E17" s="15">
        <v>92926408.040000007</v>
      </c>
      <c r="F17" s="15">
        <v>68608946.790000007</v>
      </c>
      <c r="G17" s="15">
        <v>68542195.780000001</v>
      </c>
      <c r="H17" s="57">
        <f t="shared" si="0"/>
        <v>24317461.25</v>
      </c>
    </row>
    <row r="18" spans="1:8" x14ac:dyDescent="0.2">
      <c r="A18" s="1">
        <v>31127</v>
      </c>
      <c r="B18" s="53" t="s">
        <v>138</v>
      </c>
      <c r="C18" s="15">
        <v>95223001.170000002</v>
      </c>
      <c r="D18" s="15">
        <v>2451964.2900000005</v>
      </c>
      <c r="E18" s="15">
        <v>97674965.459999993</v>
      </c>
      <c r="F18" s="15">
        <v>88704947.359999999</v>
      </c>
      <c r="G18" s="15">
        <v>87097394.969999999</v>
      </c>
      <c r="H18" s="57">
        <f t="shared" si="0"/>
        <v>8970018.099999994</v>
      </c>
    </row>
    <row r="19" spans="1:8" x14ac:dyDescent="0.2">
      <c r="A19" s="4"/>
      <c r="B19" s="24"/>
      <c r="C19" s="15"/>
      <c r="D19" s="15"/>
      <c r="E19" s="15">
        <v>0</v>
      </c>
      <c r="F19" s="15">
        <v>0</v>
      </c>
      <c r="G19" s="15">
        <v>0</v>
      </c>
      <c r="H19" s="15"/>
    </row>
    <row r="20" spans="1:8" x14ac:dyDescent="0.2">
      <c r="A20" s="4"/>
      <c r="B20" s="27"/>
      <c r="C20" s="16"/>
      <c r="D20" s="16"/>
      <c r="E20" s="16"/>
      <c r="F20" s="16"/>
      <c r="G20" s="16"/>
      <c r="H20" s="16"/>
    </row>
    <row r="21" spans="1:8" x14ac:dyDescent="0.2">
      <c r="A21" s="28"/>
      <c r="B21" s="49" t="s">
        <v>53</v>
      </c>
      <c r="C21" s="25">
        <f>SUM(C12:C18)</f>
        <v>188930334.06999999</v>
      </c>
      <c r="D21" s="25">
        <f>SUM(D12:D18)</f>
        <v>74247912.299999997</v>
      </c>
      <c r="E21" s="25">
        <f t="shared" ref="E21:H21" si="1">SUM(E12:E18)</f>
        <v>263178246.37</v>
      </c>
      <c r="F21" s="25">
        <f t="shared" si="1"/>
        <v>221576506.11000001</v>
      </c>
      <c r="G21" s="25">
        <f t="shared" si="1"/>
        <v>219301667.73000002</v>
      </c>
      <c r="H21" s="25">
        <f t="shared" si="1"/>
        <v>41601740.259999998</v>
      </c>
    </row>
    <row r="24" spans="1:8" ht="45" customHeight="1" x14ac:dyDescent="0.2">
      <c r="A24" s="60" t="s">
        <v>142</v>
      </c>
      <c r="B24" s="61"/>
      <c r="C24" s="61"/>
      <c r="D24" s="61"/>
      <c r="E24" s="61"/>
      <c r="F24" s="61"/>
      <c r="G24" s="61"/>
      <c r="H24" s="62"/>
    </row>
    <row r="26" spans="1:8" x14ac:dyDescent="0.2">
      <c r="A26" s="65" t="s">
        <v>54</v>
      </c>
      <c r="B26" s="66"/>
      <c r="C26" s="60" t="s">
        <v>60</v>
      </c>
      <c r="D26" s="61"/>
      <c r="E26" s="61"/>
      <c r="F26" s="61"/>
      <c r="G26" s="62"/>
      <c r="H26" s="63" t="s">
        <v>59</v>
      </c>
    </row>
    <row r="27" spans="1:8" ht="22.5" x14ac:dyDescent="0.2">
      <c r="A27" s="67"/>
      <c r="B27" s="68"/>
      <c r="C27" s="9" t="s">
        <v>55</v>
      </c>
      <c r="D27" s="9" t="s">
        <v>125</v>
      </c>
      <c r="E27" s="9" t="s">
        <v>56</v>
      </c>
      <c r="F27" s="9" t="s">
        <v>57</v>
      </c>
      <c r="G27" s="9" t="s">
        <v>58</v>
      </c>
      <c r="H27" s="64"/>
    </row>
    <row r="28" spans="1:8" x14ac:dyDescent="0.2">
      <c r="A28" s="69"/>
      <c r="B28" s="70"/>
      <c r="C28" s="10">
        <v>1</v>
      </c>
      <c r="D28" s="10">
        <v>2</v>
      </c>
      <c r="E28" s="10" t="s">
        <v>126</v>
      </c>
      <c r="F28" s="10">
        <v>4</v>
      </c>
      <c r="G28" s="10">
        <v>5</v>
      </c>
      <c r="H28" s="10" t="s">
        <v>127</v>
      </c>
    </row>
    <row r="29" spans="1:8" x14ac:dyDescent="0.2">
      <c r="A29" s="30"/>
      <c r="B29" s="31"/>
      <c r="C29" s="35"/>
      <c r="D29" s="35"/>
      <c r="E29" s="35"/>
      <c r="F29" s="35"/>
      <c r="G29" s="35"/>
      <c r="H29" s="35"/>
    </row>
    <row r="30" spans="1:8" x14ac:dyDescent="0.2">
      <c r="A30" s="4" t="s">
        <v>8</v>
      </c>
      <c r="B30" s="2"/>
      <c r="C30" s="36"/>
      <c r="D30" s="36"/>
      <c r="E30" s="36"/>
      <c r="F30" s="36"/>
      <c r="G30" s="36"/>
      <c r="H30" s="36"/>
    </row>
    <row r="31" spans="1:8" x14ac:dyDescent="0.2">
      <c r="A31" s="4" t="s">
        <v>9</v>
      </c>
      <c r="B31" s="2"/>
      <c r="C31" s="36"/>
      <c r="D31" s="36"/>
      <c r="E31" s="36"/>
      <c r="F31" s="36"/>
      <c r="G31" s="36"/>
      <c r="H31" s="36"/>
    </row>
    <row r="32" spans="1:8" x14ac:dyDescent="0.2">
      <c r="A32" s="4" t="s">
        <v>10</v>
      </c>
      <c r="B32" s="2"/>
      <c r="C32" s="36"/>
      <c r="D32" s="36"/>
      <c r="E32" s="36"/>
      <c r="F32" s="36"/>
      <c r="G32" s="36"/>
      <c r="H32" s="36"/>
    </row>
    <row r="33" spans="1:8" x14ac:dyDescent="0.2">
      <c r="A33" s="4" t="s">
        <v>11</v>
      </c>
      <c r="B33" s="2"/>
      <c r="C33" s="36"/>
      <c r="D33" s="36"/>
      <c r="E33" s="36"/>
      <c r="F33" s="36"/>
      <c r="G33" s="36"/>
      <c r="H33" s="36"/>
    </row>
    <row r="34" spans="1:8" x14ac:dyDescent="0.2">
      <c r="A34" s="4"/>
      <c r="B34" s="2"/>
      <c r="C34" s="37"/>
      <c r="D34" s="37"/>
      <c r="E34" s="37"/>
      <c r="F34" s="37"/>
      <c r="G34" s="37"/>
      <c r="H34" s="37"/>
    </row>
    <row r="35" spans="1:8" x14ac:dyDescent="0.2">
      <c r="A35" s="28"/>
      <c r="B35" s="49" t="s">
        <v>53</v>
      </c>
      <c r="C35" s="25"/>
      <c r="D35" s="25"/>
      <c r="E35" s="25"/>
      <c r="F35" s="25"/>
      <c r="G35" s="25"/>
      <c r="H35" s="25"/>
    </row>
    <row r="38" spans="1:8" ht="45" customHeight="1" x14ac:dyDescent="0.2">
      <c r="A38" s="60" t="s">
        <v>141</v>
      </c>
      <c r="B38" s="61"/>
      <c r="C38" s="61"/>
      <c r="D38" s="61"/>
      <c r="E38" s="61"/>
      <c r="F38" s="61"/>
      <c r="G38" s="61"/>
      <c r="H38" s="62"/>
    </row>
    <row r="39" spans="1:8" x14ac:dyDescent="0.2">
      <c r="A39" s="65" t="s">
        <v>54</v>
      </c>
      <c r="B39" s="66"/>
      <c r="C39" s="60" t="s">
        <v>60</v>
      </c>
      <c r="D39" s="61"/>
      <c r="E39" s="61"/>
      <c r="F39" s="61"/>
      <c r="G39" s="62"/>
      <c r="H39" s="63" t="s">
        <v>59</v>
      </c>
    </row>
    <row r="40" spans="1:8" ht="22.5" x14ac:dyDescent="0.2">
      <c r="A40" s="67"/>
      <c r="B40" s="68"/>
      <c r="C40" s="9" t="s">
        <v>55</v>
      </c>
      <c r="D40" s="9" t="s">
        <v>125</v>
      </c>
      <c r="E40" s="9" t="s">
        <v>56</v>
      </c>
      <c r="F40" s="9" t="s">
        <v>57</v>
      </c>
      <c r="G40" s="9" t="s">
        <v>58</v>
      </c>
      <c r="H40" s="64"/>
    </row>
    <row r="41" spans="1:8" x14ac:dyDescent="0.2">
      <c r="A41" s="69"/>
      <c r="B41" s="70"/>
      <c r="C41" s="10">
        <v>1</v>
      </c>
      <c r="D41" s="10">
        <v>2</v>
      </c>
      <c r="E41" s="10" t="s">
        <v>126</v>
      </c>
      <c r="F41" s="10">
        <v>4</v>
      </c>
      <c r="G41" s="10">
        <v>5</v>
      </c>
      <c r="H41" s="10" t="s">
        <v>127</v>
      </c>
    </row>
    <row r="42" spans="1:8" x14ac:dyDescent="0.2">
      <c r="A42" s="30"/>
      <c r="B42" s="31"/>
      <c r="C42" s="35"/>
      <c r="D42" s="35"/>
      <c r="E42" s="35"/>
      <c r="F42" s="35"/>
      <c r="G42" s="35"/>
      <c r="H42" s="35"/>
    </row>
    <row r="43" spans="1:8" ht="22.5" x14ac:dyDescent="0.2">
      <c r="A43" s="4"/>
      <c r="B43" s="33" t="s">
        <v>13</v>
      </c>
      <c r="C43" s="36">
        <v>188930334.06999999</v>
      </c>
      <c r="D43" s="36">
        <v>74247912.299999997</v>
      </c>
      <c r="E43" s="36">
        <v>263178246.37</v>
      </c>
      <c r="F43" s="36">
        <v>221576506.11000001</v>
      </c>
      <c r="G43" s="36">
        <v>219301667.73000002</v>
      </c>
      <c r="H43" s="36">
        <v>41601740.259999998</v>
      </c>
    </row>
    <row r="44" spans="1:8" x14ac:dyDescent="0.2">
      <c r="A44" s="4"/>
      <c r="B44" s="33"/>
      <c r="C44" s="36"/>
      <c r="D44" s="36"/>
      <c r="E44" s="36"/>
      <c r="F44" s="36"/>
      <c r="G44" s="36"/>
      <c r="H44" s="36"/>
    </row>
    <row r="45" spans="1:8" x14ac:dyDescent="0.2">
      <c r="A45" s="4"/>
      <c r="B45" s="33" t="s">
        <v>12</v>
      </c>
      <c r="C45" s="36"/>
      <c r="D45" s="36"/>
      <c r="E45" s="36"/>
      <c r="F45" s="36"/>
      <c r="G45" s="36"/>
      <c r="H45" s="36"/>
    </row>
    <row r="46" spans="1:8" x14ac:dyDescent="0.2">
      <c r="A46" s="4"/>
      <c r="B46" s="33"/>
      <c r="C46" s="36"/>
      <c r="D46" s="36"/>
      <c r="E46" s="36"/>
      <c r="F46" s="36"/>
      <c r="G46" s="36"/>
      <c r="H46" s="36"/>
    </row>
    <row r="47" spans="1:8" ht="22.5" x14ac:dyDescent="0.2">
      <c r="A47" s="4"/>
      <c r="B47" s="33" t="s">
        <v>14</v>
      </c>
      <c r="C47" s="36"/>
      <c r="D47" s="36"/>
      <c r="E47" s="36"/>
      <c r="F47" s="36"/>
      <c r="G47" s="36"/>
      <c r="H47" s="36"/>
    </row>
    <row r="48" spans="1:8" x14ac:dyDescent="0.2">
      <c r="A48" s="4"/>
      <c r="B48" s="33"/>
      <c r="C48" s="36"/>
      <c r="D48" s="36"/>
      <c r="E48" s="36"/>
      <c r="F48" s="36"/>
      <c r="G48" s="36"/>
      <c r="H48" s="36"/>
    </row>
    <row r="49" spans="1:8" ht="22.5" x14ac:dyDescent="0.2">
      <c r="A49" s="4"/>
      <c r="B49" s="33" t="s">
        <v>26</v>
      </c>
      <c r="C49" s="36"/>
      <c r="D49" s="36"/>
      <c r="E49" s="36"/>
      <c r="F49" s="36"/>
      <c r="G49" s="36"/>
      <c r="H49" s="36"/>
    </row>
    <row r="50" spans="1:8" x14ac:dyDescent="0.2">
      <c r="A50" s="4"/>
      <c r="B50" s="33"/>
      <c r="C50" s="36"/>
      <c r="D50" s="36"/>
      <c r="E50" s="36"/>
      <c r="F50" s="36"/>
      <c r="G50" s="36"/>
      <c r="H50" s="36"/>
    </row>
    <row r="51" spans="1:8" ht="22.5" x14ac:dyDescent="0.2">
      <c r="A51" s="4"/>
      <c r="B51" s="33" t="s">
        <v>27</v>
      </c>
      <c r="C51" s="36"/>
      <c r="D51" s="36"/>
      <c r="E51" s="36"/>
      <c r="F51" s="36"/>
      <c r="G51" s="36"/>
      <c r="H51" s="36"/>
    </row>
    <row r="52" spans="1:8" x14ac:dyDescent="0.2">
      <c r="A52" s="4"/>
      <c r="B52" s="33"/>
      <c r="C52" s="36"/>
      <c r="D52" s="36"/>
      <c r="E52" s="36"/>
      <c r="F52" s="36"/>
      <c r="G52" s="36"/>
      <c r="H52" s="36"/>
    </row>
    <row r="53" spans="1:8" ht="22.5" x14ac:dyDescent="0.2">
      <c r="A53" s="4"/>
      <c r="B53" s="33" t="s">
        <v>34</v>
      </c>
      <c r="C53" s="36"/>
      <c r="D53" s="36"/>
      <c r="E53" s="36"/>
      <c r="F53" s="36"/>
      <c r="G53" s="36"/>
      <c r="H53" s="36"/>
    </row>
    <row r="54" spans="1:8" x14ac:dyDescent="0.2">
      <c r="A54" s="4"/>
      <c r="B54" s="33"/>
      <c r="C54" s="36"/>
      <c r="D54" s="36"/>
      <c r="E54" s="36"/>
      <c r="F54" s="36"/>
      <c r="G54" s="36"/>
      <c r="H54" s="36"/>
    </row>
    <row r="55" spans="1:8" x14ac:dyDescent="0.2">
      <c r="A55" s="4"/>
      <c r="B55" s="33" t="s">
        <v>15</v>
      </c>
      <c r="C55" s="36"/>
      <c r="D55" s="36"/>
      <c r="E55" s="36"/>
      <c r="F55" s="36"/>
      <c r="G55" s="36"/>
      <c r="H55" s="36"/>
    </row>
    <row r="56" spans="1:8" x14ac:dyDescent="0.2">
      <c r="A56" s="32"/>
      <c r="B56" s="34"/>
      <c r="C56" s="37"/>
      <c r="D56" s="37"/>
      <c r="E56" s="37"/>
      <c r="F56" s="37"/>
      <c r="G56" s="37"/>
      <c r="H56" s="37"/>
    </row>
    <row r="57" spans="1:8" x14ac:dyDescent="0.2">
      <c r="A57" s="28"/>
      <c r="B57" s="49" t="s">
        <v>53</v>
      </c>
      <c r="C57" s="25">
        <v>188930334.06999999</v>
      </c>
      <c r="D57" s="25">
        <v>74247912.299999997</v>
      </c>
      <c r="E57" s="25">
        <v>263178246.37</v>
      </c>
      <c r="F57" s="25">
        <v>221576506.11000001</v>
      </c>
      <c r="G57" s="25">
        <v>219301667.73000002</v>
      </c>
      <c r="H57" s="25">
        <v>41601740.259999998</v>
      </c>
    </row>
  </sheetData>
  <sheetProtection formatCells="0" formatColumns="0" formatRows="0" insertRows="0" deleteRows="0" autoFilter="0"/>
  <mergeCells count="12">
    <mergeCell ref="A38:H38"/>
    <mergeCell ref="A39:B41"/>
    <mergeCell ref="C39:G39"/>
    <mergeCell ref="H39:H40"/>
    <mergeCell ref="C26:G26"/>
    <mergeCell ref="H26:H27"/>
    <mergeCell ref="A1:H1"/>
    <mergeCell ref="A3:B5"/>
    <mergeCell ref="A24:H24"/>
    <mergeCell ref="A26:B2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showGridLines="0" workbookViewId="0">
      <selection activeCell="I28" sqref="I28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0" t="s">
        <v>143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188930334.06999999</v>
      </c>
      <c r="D18" s="15">
        <v>74247912.299999997</v>
      </c>
      <c r="E18" s="15">
        <v>263178246.37</v>
      </c>
      <c r="F18" s="15">
        <v>221576506.11000001</v>
      </c>
      <c r="G18" s="15">
        <v>219301667.73000002</v>
      </c>
      <c r="H18" s="15">
        <v>41601740.259999998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v>188930334.06999999</v>
      </c>
      <c r="D42" s="25">
        <v>74247912.299999997</v>
      </c>
      <c r="E42" s="25">
        <v>263178246.37</v>
      </c>
      <c r="F42" s="25">
        <v>221576506.11000001</v>
      </c>
      <c r="G42" s="25">
        <v>219301667.73000002</v>
      </c>
      <c r="H42" s="25">
        <v>41601740.259999998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ADMIN03</cp:lastModifiedBy>
  <cp:lastPrinted>2020-01-31T07:19:17Z</cp:lastPrinted>
  <dcterms:created xsi:type="dcterms:W3CDTF">2014-02-10T03:37:14Z</dcterms:created>
  <dcterms:modified xsi:type="dcterms:W3CDTF">2020-01-31T16:55:03Z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