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CUENTA PUBLICA 2020\DIGITALES\"/>
    </mc:Choice>
  </mc:AlternateContent>
  <bookViews>
    <workbookView xWindow="0" yWindow="0" windowWidth="21600" windowHeight="9435" tabRatio="621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ACT!$A$5:$E$219</definedName>
    <definedName name="_xlnm.Print_Area" localSheetId="0">'Notas a los Edos Financieros'!$A$1:$B$62</definedName>
    <definedName name="_xlnm.Print_Titles" localSheetId="2">ACT!$1:$4</definedName>
    <definedName name="_xlnm.Print_Titles" localSheetId="4">EFE!$1:$4</definedName>
    <definedName name="_xlnm.Print_Titles" localSheetId="1">ESF!$1:$4</definedName>
    <definedName name="_xlnm.Print_Titles" localSheetId="3">VHP!$1:$4</definedName>
  </definedNames>
  <calcPr calcId="152511"/>
</workbook>
</file>

<file path=xl/calcChain.xml><?xml version="1.0" encoding="utf-8"?>
<calcChain xmlns="http://schemas.openxmlformats.org/spreadsheetml/2006/main">
  <c r="C7" i="64" l="1"/>
  <c r="C30" i="64"/>
  <c r="D78" i="62" l="1"/>
  <c r="D46" i="62"/>
  <c r="C46" i="62"/>
  <c r="D15" i="62"/>
  <c r="C15" i="62"/>
  <c r="E272" i="59"/>
  <c r="E263" i="59"/>
  <c r="E261" i="59"/>
  <c r="E257" i="59"/>
  <c r="E254" i="59"/>
  <c r="E249" i="59"/>
  <c r="E243" i="59"/>
  <c r="E239" i="59"/>
  <c r="E232" i="59"/>
  <c r="E230" i="59"/>
  <c r="E228" i="59"/>
  <c r="D158" i="59"/>
  <c r="C158" i="59"/>
  <c r="D76" i="59"/>
  <c r="E76" i="59"/>
  <c r="F76" i="59"/>
  <c r="C76" i="59"/>
  <c r="F24" i="59"/>
  <c r="C24" i="59"/>
  <c r="C71" i="59"/>
  <c r="E242" i="59" l="1"/>
  <c r="C15" i="63"/>
  <c r="C20" i="63" s="1"/>
  <c r="D77" i="62" l="1"/>
  <c r="C78" i="62"/>
  <c r="C77" i="62" s="1"/>
  <c r="C106" i="60"/>
  <c r="C19" i="60"/>
  <c r="D45" i="62" l="1"/>
  <c r="C45" i="62"/>
  <c r="C19" i="62"/>
  <c r="C27" i="62"/>
  <c r="C36" i="62"/>
  <c r="C185" i="60"/>
  <c r="C65" i="60"/>
  <c r="C59" i="60"/>
  <c r="C46" i="60"/>
  <c r="C37" i="60"/>
  <c r="C34" i="60"/>
  <c r="C28" i="60"/>
  <c r="C25" i="60"/>
  <c r="C9" i="60"/>
  <c r="D322" i="59"/>
  <c r="E322" i="59"/>
  <c r="F322" i="59"/>
  <c r="G322" i="59"/>
  <c r="C322" i="59"/>
  <c r="C305" i="59"/>
  <c r="C299" i="59"/>
  <c r="C8" i="60" l="1"/>
  <c r="C58" i="60"/>
  <c r="C10" i="59" l="1"/>
  <c r="C99" i="60" l="1"/>
  <c r="C116" i="60"/>
  <c r="C127" i="60"/>
  <c r="C130" i="60"/>
  <c r="C133" i="60"/>
  <c r="C136" i="60"/>
  <c r="C141" i="60"/>
  <c r="C145" i="60"/>
  <c r="C98" i="60" l="1"/>
  <c r="C154" i="59"/>
  <c r="F154" i="59" l="1"/>
  <c r="A1" i="59" l="1"/>
  <c r="A1" i="61" s="1"/>
  <c r="A1" i="60" l="1"/>
  <c r="D225" i="59" l="1"/>
  <c r="E225" i="59"/>
  <c r="C166" i="60" l="1"/>
  <c r="C160" i="60"/>
  <c r="C218" i="60"/>
  <c r="C217" i="60" s="1"/>
  <c r="C207" i="60"/>
  <c r="C205" i="60"/>
  <c r="C203" i="60"/>
  <c r="C197" i="60"/>
  <c r="C194" i="60"/>
  <c r="C181" i="60"/>
  <c r="C179" i="60"/>
  <c r="C176" i="60"/>
  <c r="C173" i="60"/>
  <c r="C170" i="60"/>
  <c r="C156" i="60"/>
  <c r="C150" i="60"/>
  <c r="C148" i="60"/>
  <c r="C335" i="59"/>
  <c r="C328" i="59"/>
  <c r="D312" i="59"/>
  <c r="E312" i="59"/>
  <c r="F312" i="59"/>
  <c r="G312" i="59"/>
  <c r="C312" i="59"/>
  <c r="E284" i="59"/>
  <c r="D284" i="59"/>
  <c r="C284" i="59"/>
  <c r="D278" i="59"/>
  <c r="E278" i="59"/>
  <c r="C278" i="59"/>
  <c r="C126" i="60" l="1"/>
  <c r="C159" i="60"/>
  <c r="C169" i="60"/>
  <c r="C184" i="60"/>
  <c r="C97" i="60" l="1"/>
  <c r="D156" i="60" s="1"/>
  <c r="D106" i="60" l="1"/>
  <c r="D104" i="60"/>
  <c r="D177" i="60"/>
  <c r="D188" i="60"/>
  <c r="D215" i="60"/>
  <c r="D149" i="60"/>
  <c r="D184" i="60"/>
  <c r="D208" i="60"/>
  <c r="D179" i="60"/>
  <c r="D127" i="60"/>
  <c r="D182" i="60"/>
  <c r="D154" i="60"/>
  <c r="D194" i="60"/>
  <c r="D213" i="60"/>
  <c r="D121" i="60"/>
  <c r="D172" i="60"/>
  <c r="D131" i="60"/>
  <c r="D103" i="60"/>
  <c r="D138" i="60"/>
  <c r="D169" i="60"/>
  <c r="D193" i="60"/>
  <c r="D117" i="60"/>
  <c r="D132" i="60"/>
  <c r="D191" i="60"/>
  <c r="D214" i="60"/>
  <c r="D145" i="60"/>
  <c r="D170" i="60"/>
  <c r="D203" i="60"/>
  <c r="D153" i="60"/>
  <c r="D97" i="60"/>
  <c r="D140" i="60"/>
  <c r="D139" i="60"/>
  <c r="D147" i="60"/>
  <c r="D186" i="60"/>
  <c r="D110" i="60"/>
  <c r="D207" i="60"/>
  <c r="D150" i="60"/>
  <c r="D98" i="60"/>
  <c r="D205" i="60"/>
  <c r="D173" i="60"/>
  <c r="D137" i="60"/>
  <c r="D105" i="60"/>
  <c r="D204" i="60"/>
  <c r="D168" i="60"/>
  <c r="D120" i="60"/>
  <c r="D183" i="60"/>
  <c r="D111" i="60"/>
  <c r="D167" i="60"/>
  <c r="D123" i="60"/>
  <c r="D206" i="60"/>
  <c r="D162" i="60"/>
  <c r="D134" i="60"/>
  <c r="D99" i="60"/>
  <c r="D218" i="60"/>
  <c r="D160" i="60"/>
  <c r="D130" i="60"/>
  <c r="D197" i="60"/>
  <c r="D165" i="60"/>
  <c r="D129" i="60"/>
  <c r="D101" i="60"/>
  <c r="D196" i="60"/>
  <c r="D144" i="60"/>
  <c r="D112" i="60"/>
  <c r="D171" i="60"/>
  <c r="D199" i="60"/>
  <c r="D155" i="60"/>
  <c r="D119" i="60"/>
  <c r="D198" i="60"/>
  <c r="D158" i="60"/>
  <c r="D118" i="60"/>
  <c r="D217" i="60"/>
  <c r="D136" i="60"/>
  <c r="D148" i="60"/>
  <c r="D166" i="60"/>
  <c r="D116" i="60"/>
  <c r="D209" i="60"/>
  <c r="D189" i="60"/>
  <c r="D157" i="60"/>
  <c r="D133" i="60"/>
  <c r="D113" i="60"/>
  <c r="D212" i="60"/>
  <c r="D192" i="60"/>
  <c r="D164" i="60"/>
  <c r="D124" i="60"/>
  <c r="D100" i="60"/>
  <c r="D159" i="60"/>
  <c r="D211" i="60"/>
  <c r="D175" i="60"/>
  <c r="D143" i="60"/>
  <c r="D107" i="60"/>
  <c r="D202" i="60"/>
  <c r="D178" i="60"/>
  <c r="D142" i="60"/>
  <c r="D114" i="60"/>
  <c r="D181" i="60"/>
  <c r="D176" i="60"/>
  <c r="D126" i="60"/>
  <c r="D201" i="60"/>
  <c r="D185" i="60"/>
  <c r="D161" i="60"/>
  <c r="D141" i="60"/>
  <c r="D125" i="60"/>
  <c r="D109" i="60"/>
  <c r="D216" i="60"/>
  <c r="D200" i="60"/>
  <c r="D180" i="60"/>
  <c r="D152" i="60"/>
  <c r="D128" i="60"/>
  <c r="D108" i="60"/>
  <c r="D195" i="60"/>
  <c r="D151" i="60"/>
  <c r="D219" i="60"/>
  <c r="D187" i="60"/>
  <c r="D163" i="60"/>
  <c r="D135" i="60"/>
  <c r="D115" i="60"/>
  <c r="D210" i="60"/>
  <c r="D190" i="60"/>
  <c r="D174" i="60"/>
  <c r="D146" i="60"/>
  <c r="D122" i="60"/>
  <c r="D102" i="60"/>
  <c r="D263" i="59"/>
  <c r="C263" i="59"/>
  <c r="C261" i="59"/>
  <c r="C257" i="59"/>
  <c r="C254" i="59"/>
  <c r="C249" i="59"/>
  <c r="C243" i="59"/>
  <c r="D272" i="59"/>
  <c r="C272" i="59"/>
  <c r="D261" i="59"/>
  <c r="D257" i="59"/>
  <c r="D254" i="59"/>
  <c r="D249" i="59"/>
  <c r="D243" i="59"/>
  <c r="D239" i="59"/>
  <c r="C239" i="59"/>
  <c r="D232" i="59"/>
  <c r="C232" i="59"/>
  <c r="D230" i="59"/>
  <c r="C230" i="59"/>
  <c r="D228" i="59"/>
  <c r="C228" i="59"/>
  <c r="C225" i="59"/>
  <c r="C211" i="59"/>
  <c r="C210" i="59" s="1"/>
  <c r="E224" i="59" l="1"/>
  <c r="D224" i="59"/>
  <c r="D242" i="59"/>
  <c r="C224" i="59"/>
  <c r="C242" i="59"/>
  <c r="D71" i="59" l="1"/>
  <c r="H3" i="65" l="1"/>
  <c r="H2" i="65"/>
  <c r="H1" i="65"/>
  <c r="E3" i="60"/>
  <c r="E2" i="60"/>
  <c r="E1" i="60"/>
  <c r="I3" i="59"/>
  <c r="I2" i="59"/>
  <c r="I1" i="59"/>
  <c r="A3" i="65"/>
  <c r="A1" i="65"/>
  <c r="A3" i="59" l="1"/>
  <c r="E3" i="62"/>
  <c r="E2" i="62"/>
  <c r="E1" i="62"/>
  <c r="E3" i="61"/>
  <c r="E2" i="61"/>
  <c r="E1" i="61"/>
  <c r="F18" i="59"/>
  <c r="G18" i="59" s="1"/>
  <c r="H18" i="59" s="1"/>
  <c r="A1" i="64" l="1"/>
  <c r="A1" i="63"/>
  <c r="A3" i="60"/>
  <c r="A3" i="64"/>
  <c r="A3" i="63"/>
  <c r="A3" i="61"/>
  <c r="A3" i="62"/>
  <c r="A1" i="62"/>
</calcChain>
</file>

<file path=xl/sharedStrings.xml><?xml version="1.0" encoding="utf-8"?>
<sst xmlns="http://schemas.openxmlformats.org/spreadsheetml/2006/main" count="1167" uniqueCount="761">
  <si>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</si>
  <si>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</si>
  <si>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</si>
  <si>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</si>
  <si>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</si>
  <si>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</si>
  <si>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</si>
  <si>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</si>
  <si>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</si>
  <si>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</si>
  <si>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</si>
  <si>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</si>
  <si>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</si>
  <si>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</si>
  <si>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</si>
  <si>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</si>
  <si>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</si>
  <si>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</si>
  <si>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</si>
  <si>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</si>
  <si>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</si>
  <si>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</si>
  <si>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</si>
  <si>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</si>
  <si>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</si>
  <si>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</si>
  <si>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</si>
  <si>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</si>
  <si>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</si>
  <si>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</si>
  <si>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</si>
  <si>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</si>
  <si>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</si>
  <si>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</si>
  <si>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</si>
  <si>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</si>
  <si>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</si>
  <si>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</si>
  <si>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</si>
  <si>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</si>
  <si>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</si>
  <si>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</si>
  <si>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</si>
  <si>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</si>
  <si>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</si>
  <si>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</si>
  <si>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</si>
  <si>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</si>
  <si>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</si>
  <si>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</si>
  <si>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</si>
  <si>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</si>
  <si>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</si>
  <si>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</si>
  <si>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</si>
  <si>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</si>
  <si>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</si>
  <si>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</si>
  <si>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</si>
  <si>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</si>
  <si>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</si>
  <si>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</si>
  <si>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</si>
  <si>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</si>
  <si>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</si>
  <si>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</si>
  <si>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</si>
  <si>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</si>
  <si>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</si>
  <si>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</si>
  <si>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</si>
  <si>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</si>
  <si>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</si>
  <si>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</si>
  <si>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</si>
  <si>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</si>
  <si>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</si>
  <si>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</si>
  <si>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</si>
  <si>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</si>
  <si>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</si>
  <si>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</si>
  <si>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</si>
  <si>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</si>
  <si>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</si>
  <si>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</si>
  <si>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</si>
  <si>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</si>
  <si>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</si>
  <si>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</si>
  <si>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</si>
  <si>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</si>
  <si>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</si>
  <si>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</si>
  <si>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</si>
  <si>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</si>
  <si>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</si>
  <si>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</si>
  <si>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</si>
  <si>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</si>
  <si>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</si>
  <si>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</si>
  <si>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</si>
  <si>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</si>
  <si>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</si>
  <si>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</si>
  <si>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</si>
  <si>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</si>
  <si>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</si>
  <si>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</si>
  <si>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</si>
  <si>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</si>
  <si>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</si>
  <si>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</si>
  <si>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</si>
  <si>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</si>
  <si>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</si>
  <si>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Factibilidad de Cobro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</si>
  <si>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</si>
  <si>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</si>
  <si>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</si>
  <si>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</si>
  <si>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</si>
  <si>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</si>
  <si>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</si>
  <si>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</si>
  <si>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</si>
  <si>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</si>
  <si>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</si>
  <si>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</si>
  <si>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</si>
  <si>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</si>
  <si>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</si>
  <si>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</si>
  <si>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</si>
  <si>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</si>
  <si>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</si>
  <si>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</si>
  <si>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</si>
  <si>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</si>
  <si>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</si>
  <si>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</si>
  <si>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</si>
  <si>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</si>
  <si>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</si>
  <si>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</si>
  <si>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</si>
  <si>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</si>
  <si>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</si>
  <si>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</si>
  <si>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</si>
  <si>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</si>
  <si>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</si>
  <si>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</si>
  <si>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</si>
  <si>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</si>
  <si>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</si>
  <si>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</si>
  <si>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</si>
  <si>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</si>
  <si>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</si>
  <si>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</si>
  <si>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</si>
  <si>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</si>
  <si>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</si>
  <si>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</si>
  <si>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</si>
  <si>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</si>
  <si>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</si>
  <si>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</si>
  <si>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</si>
  <si>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</si>
  <si>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</si>
  <si>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</si>
  <si>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</si>
  <si>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</si>
  <si>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</si>
  <si>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</si>
  <si>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</si>
  <si>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</si>
  <si>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</si>
  <si>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</si>
  <si>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</si>
  <si>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</si>
  <si>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</si>
  <si>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</si>
  <si>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</si>
  <si>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</si>
  <si>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</si>
  <si>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</si>
  <si>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</si>
  <si>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</si>
  <si>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</si>
  <si>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</si>
  <si>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</si>
  <si>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</si>
  <si>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</si>
  <si>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</si>
  <si>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</si>
  <si>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</si>
  <si>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</si>
  <si>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</si>
  <si>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</si>
  <si>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</si>
  <si>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</si>
  <si>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</si>
  <si>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</si>
  <si>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</si>
  <si>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</si>
  <si>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</si>
  <si>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</si>
  <si>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</si>
  <si>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</si>
  <si>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</si>
  <si>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</si>
  <si>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</si>
  <si>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</si>
  <si>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</si>
  <si>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</si>
  <si>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</si>
  <si>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</si>
  <si>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</si>
  <si>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</si>
  <si>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</si>
  <si>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</si>
  <si>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</si>
  <si>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</si>
  <si>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</si>
  <si>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</si>
  <si>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</si>
  <si>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</si>
  <si>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</si>
  <si>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</si>
  <si>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</si>
  <si>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</si>
  <si>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</si>
  <si>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</si>
  <si>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</si>
  <si>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</si>
  <si>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</si>
  <si>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</si>
  <si>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</si>
  <si>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</si>
  <si>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</si>
  <si>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</si>
  <si>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</si>
  <si>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</si>
  <si>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</si>
  <si>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</si>
  <si>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</si>
  <si>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</si>
  <si>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</si>
  <si>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</si>
  <si>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</si>
  <si>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</si>
  <si>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</si>
  <si>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</si>
  <si>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</si>
  <si>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</si>
  <si>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</si>
  <si>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</si>
  <si>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</si>
  <si>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</si>
  <si>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</si>
  <si>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</si>
  <si>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</si>
  <si>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</si>
  <si>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</si>
  <si>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</si>
  <si>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</si>
  <si>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</si>
  <si>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</si>
  <si>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</si>
  <si>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</si>
  <si>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</si>
  <si>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</si>
  <si>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</si>
  <si>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</si>
  <si>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</si>
  <si>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</si>
  <si>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</si>
  <si>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</si>
  <si>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</si>
  <si>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</si>
  <si>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</si>
  <si>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</si>
  <si>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</si>
  <si>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</si>
  <si>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</si>
  <si>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</si>
  <si>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</si>
  <si>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</si>
  <si>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</si>
  <si>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</si>
  <si>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</si>
  <si>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</si>
  <si>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</si>
  <si>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</si>
  <si>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</si>
  <si>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</si>
  <si>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</si>
  <si>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</si>
  <si>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</si>
  <si>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</si>
  <si>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</si>
  <si>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</si>
  <si>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</si>
  <si>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</si>
  <si>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</si>
  <si>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</si>
  <si>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</si>
  <si>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</si>
  <si>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</si>
  <si>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</si>
  <si>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</si>
  <si>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</si>
  <si>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</si>
  <si>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</si>
  <si>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</si>
  <si>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</si>
  <si>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</si>
  <si>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</si>
  <si>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</si>
  <si>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</si>
  <si>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</si>
  <si>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</si>
  <si>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</si>
  <si>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</si>
  <si>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</si>
  <si>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</si>
  <si>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</si>
  <si>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</si>
  <si>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</si>
  <si>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</si>
  <si>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</si>
  <si>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</si>
  <si>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</si>
  <si>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</si>
  <si>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</si>
  <si>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</si>
  <si>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</si>
  <si>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</si>
  <si>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</si>
  <si>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</si>
  <si>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</si>
  <si>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</si>
  <si>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</si>
  <si>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</si>
  <si>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</si>
  <si>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</si>
  <si>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</si>
  <si>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</si>
  <si>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</si>
  <si>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</si>
  <si>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</si>
  <si>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</si>
  <si>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</si>
  <si>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</si>
  <si>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</si>
  <si>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</si>
  <si>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</si>
  <si>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</si>
  <si>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</si>
  <si>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</si>
  <si>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</si>
  <si>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</si>
  <si>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</si>
  <si>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</si>
  <si>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</si>
  <si>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</si>
  <si>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</si>
  <si>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</si>
  <si>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</si>
  <si>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</si>
  <si>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</si>
  <si>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</si>
  <si>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</si>
  <si>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</si>
  <si>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</si>
  <si>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</si>
  <si>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</si>
  <si>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</si>
  <si>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</si>
  <si>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</si>
  <si>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</si>
  <si>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</si>
  <si>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</si>
  <si>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</si>
  <si>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</si>
  <si>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</si>
  <si>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</si>
  <si>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</si>
  <si>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</si>
  <si>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</si>
  <si>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</si>
  <si>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</si>
  <si>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</si>
  <si>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</si>
  <si>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</si>
  <si>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</si>
  <si>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</si>
  <si>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</si>
  <si>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</si>
  <si>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</si>
  <si>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</si>
  <si>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</si>
  <si>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</si>
  <si>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</si>
  <si>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</si>
  <si>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</si>
  <si>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</si>
  <si>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</si>
  <si>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</si>
  <si>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</si>
  <si>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</si>
  <si>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</si>
  <si>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</si>
  <si>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</si>
  <si>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</si>
  <si>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</si>
  <si>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</si>
  <si>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</si>
  <si>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</si>
  <si>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</si>
  <si>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</si>
  <si>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</si>
  <si>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</si>
  <si>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</si>
  <si>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</si>
  <si>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</si>
  <si>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</si>
  <si>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</si>
  <si>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</si>
  <si>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</si>
  <si>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</si>
  <si>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</si>
  <si>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</si>
  <si>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</si>
  <si>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</si>
  <si>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</si>
  <si>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</si>
  <si>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</si>
  <si>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</si>
  <si>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</si>
  <si>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</si>
  <si>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</si>
  <si>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</si>
  <si>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</si>
  <si>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</si>
  <si>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</si>
  <si>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</si>
  <si>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</si>
  <si>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</si>
  <si>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</si>
  <si>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</si>
  <si>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</si>
  <si>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</si>
  <si>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</si>
  <si>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</si>
  <si>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</si>
  <si>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</si>
  <si>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</si>
  <si>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</si>
  <si>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</si>
  <si>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</si>
  <si>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</si>
  <si>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</si>
  <si>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</si>
  <si>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</si>
  <si>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</si>
  <si>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</si>
  <si>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</si>
  <si>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</si>
  <si>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</si>
  <si>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</si>
  <si>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</si>
  <si>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</si>
  <si>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</si>
  <si>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</si>
  <si>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</si>
  <si>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</si>
  <si>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</si>
  <si>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</si>
  <si>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</si>
  <si>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</si>
  <si>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</si>
  <si>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</si>
  <si>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</si>
  <si>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</si>
  <si>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</si>
  <si>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</si>
  <si>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</si>
  <si>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</si>
  <si>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</si>
  <si>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</si>
  <si>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</si>
  <si>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</si>
  <si>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</si>
  <si>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</si>
  <si>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</si>
  <si>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</si>
  <si>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</si>
  <si>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</si>
  <si>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</si>
  <si>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</si>
  <si>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</si>
  <si>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</si>
  <si>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</si>
  <si>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</si>
  <si>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</si>
  <si>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</si>
  <si>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</si>
  <si>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</si>
  <si>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</si>
  <si>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ESF-03 CONTRIBUCIONES POR RECUPERAR CORTO PLAZO</t>
  </si>
  <si>
    <t>ESF-05 ALMACENES</t>
  </si>
  <si>
    <t>ESF-08 BIENES MUEBLES E INMUEBLES</t>
  </si>
  <si>
    <t>ESF-09 INTANGIBLES Y DIFERIDOS</t>
  </si>
  <si>
    <t>ESF-12 CUENTAS Y DOCUMENTOS POR PAGAR</t>
  </si>
  <si>
    <t>ESF-13 FONDOS Y BIENES DE TERCEROS</t>
  </si>
  <si>
    <t>ESF-14 OTROS PASIVOS CIRCULANTES</t>
  </si>
  <si>
    <t>MUNICIPIO DE GUANAJUATO</t>
  </si>
  <si>
    <t>BAJIO #13119840201 (GC)</t>
  </si>
  <si>
    <t>BAJIO#177863510101-FORTAMUN'17-INVERSION</t>
  </si>
  <si>
    <r>
      <t xml:space="preserve">ESF-02 CONTRIBUCIONES POR RECUPERAR   </t>
    </r>
    <r>
      <rPr>
        <b/>
        <sz val="8"/>
        <color rgb="FFFF0000"/>
        <rFont val="Arial"/>
        <family val="2"/>
      </rPr>
      <t>NO APLICA</t>
    </r>
  </si>
  <si>
    <t>(Almacenes) MATERIALES DE ADMINISTRACIÓN</t>
  </si>
  <si>
    <t>ALMACEN DE BIENES MUEBLES</t>
  </si>
  <si>
    <r>
      <t xml:space="preserve">ESF-06 FIDEICOMISOS, MANDATOS Y CONTRATOS ANÁLOGOS   </t>
    </r>
    <r>
      <rPr>
        <b/>
        <sz val="8"/>
        <color rgb="FFFF0000"/>
        <rFont val="Arial"/>
        <family val="2"/>
      </rPr>
      <t>NO APLICA</t>
    </r>
  </si>
  <si>
    <r>
      <t xml:space="preserve">ESF-07 PARTICIPACIONES Y APORTACIONES DE CAPITAL   </t>
    </r>
    <r>
      <rPr>
        <b/>
        <sz val="8"/>
        <color rgb="FFFF0000"/>
        <rFont val="Arial"/>
        <family val="2"/>
      </rPr>
      <t>NO APLICA</t>
    </r>
  </si>
  <si>
    <t>Edificios e instalaciones</t>
  </si>
  <si>
    <t>Adjudicaciones, Expropiaciones e Indemnizaciones</t>
  </si>
  <si>
    <t>Edificación habitacional</t>
  </si>
  <si>
    <t>Edificación no habitacional</t>
  </si>
  <si>
    <t>Constr obras p abastecde agua petróleo gas el</t>
  </si>
  <si>
    <t>División de terrenos y Constr de obras de urbaniz</t>
  </si>
  <si>
    <t>Construcción de vías de comunicación</t>
  </si>
  <si>
    <t>Otras construcc de ingeniería civil u obra pesada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</si>
  <si>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</si>
  <si>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</si>
  <si>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</si>
  <si>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</si>
  <si>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Mobiliario y equipo para comercio y servicios</t>
  </si>
  <si>
    <t>Equipo de audio y de video</t>
  </si>
  <si>
    <t>Aparatos deportivos</t>
  </si>
  <si>
    <t>Camaras fotograficas y de video</t>
  </si>
  <si>
    <t>Otro mobiliario y equipo educacional y recreativo</t>
  </si>
  <si>
    <t>Equipo para uso médico dental y para laboratorio</t>
  </si>
  <si>
    <t>Instrumentos médicos</t>
  </si>
  <si>
    <t>Automóviles y camiones</t>
  </si>
  <si>
    <t>Carrocerías y remolques</t>
  </si>
  <si>
    <t>Otro equipo de transporte</t>
  </si>
  <si>
    <t>Equipo de defensa y de seguridad</t>
  </si>
  <si>
    <t>Maquinaria y equipo industrial</t>
  </si>
  <si>
    <t>Maquinaria y equipo de construccion</t>
  </si>
  <si>
    <t>Sistemas de aire acondicionado calefacción y refr</t>
  </si>
  <si>
    <t>Equipo de comunicación y telecomunicacion</t>
  </si>
  <si>
    <t>Accesorios de iluminación</t>
  </si>
  <si>
    <t>Herramientas y maquinas  herramienta</t>
  </si>
  <si>
    <t>Otros equipos</t>
  </si>
  <si>
    <t>Maquinaria y equipo agropecuario</t>
  </si>
  <si>
    <t>Otros bienes artísticos culturales y científicos</t>
  </si>
  <si>
    <r>
      <t xml:space="preserve">ESF-10 ESTIMACIONES Y DETERIOROS   </t>
    </r>
    <r>
      <rPr>
        <b/>
        <sz val="8"/>
        <color rgb="FFFF0000"/>
        <rFont val="Arial"/>
        <family val="2"/>
      </rPr>
      <t>NO APLICA</t>
    </r>
  </si>
  <si>
    <t>Ingresos por Venta de Bienes y Prestación de Servicios</t>
  </si>
  <si>
    <r>
      <t xml:space="preserve">Notas     </t>
    </r>
    <r>
      <rPr>
        <b/>
        <sz val="8"/>
        <color rgb="FFFF0000"/>
        <rFont val="Arial"/>
        <family val="2"/>
      </rPr>
      <t>NO APLICA</t>
    </r>
  </si>
  <si>
    <t>98.20 TIIE (Inversiòn diaria)</t>
  </si>
  <si>
    <t>Saldo de anticipo a contratistas pendientes de amortizar.</t>
  </si>
  <si>
    <t>Depreción calculada conforme al Acuerdo por el que se Reforman las Reglas Específicas del Registro y Valoración del Patrimonio, emitido por el CONAC.</t>
  </si>
  <si>
    <t>Otros deudores</t>
  </si>
  <si>
    <t>BIENES DISPONIBLES PARA SU TRANSFORMACIÓN ESTIMACIONES Y DETERIOROS (INVENTARIOS)</t>
  </si>
  <si>
    <t>ALMACENES</t>
  </si>
  <si>
    <t>OTROS ACTIVOS</t>
  </si>
  <si>
    <t>ESF-04 BIENES DISPONIBLES PARA SU TRANSFORMACIÓN ESTIMACIONES Y DETERIOROS (INVENTARIOS)</t>
  </si>
  <si>
    <t>NO APLICA</t>
  </si>
  <si>
    <t>Prestamos otorgados a corto plazo</t>
  </si>
  <si>
    <r>
      <t xml:space="preserve">ACT-03 OTROS INGRESOS Y BENEFICIOS   </t>
    </r>
    <r>
      <rPr>
        <b/>
        <sz val="8"/>
        <color rgb="FFFF0000"/>
        <rFont val="Arial"/>
        <family val="2"/>
      </rPr>
      <t>NO APLICA</t>
    </r>
  </si>
  <si>
    <t>Saldo Anterior</t>
  </si>
  <si>
    <t>BAJIO#273089150102-INVERSION FAISM-2020</t>
  </si>
  <si>
    <t>BAJIO#273094260102-INVERSION FORTAMUN-2020</t>
  </si>
  <si>
    <t>Saldo del periodo</t>
  </si>
  <si>
    <t>Saldo de ejercicios anteriores y del periodo</t>
  </si>
  <si>
    <t xml:space="preserve">Saldo de ejercicios anteriores  </t>
  </si>
  <si>
    <t>Saldo de ejercicios anteriores</t>
  </si>
  <si>
    <t>Saldo de ejercicios anteriores que en el periodo disminuyo</t>
  </si>
  <si>
    <t>OFICINA DE CONVENCIONES Y VISITANTE</t>
  </si>
  <si>
    <t>RAMIREZ VELAZQUEZ ADRIANA GUADALUPE</t>
  </si>
  <si>
    <t>ESF-11 OTROS ACTIVOS Y NO CIRCULANTES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</si>
  <si>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</si>
  <si>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</si>
  <si>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</si>
  <si>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</si>
  <si>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</si>
  <si>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EFE-03 CONCILIACION DEL FLUJO DE EFECTIVO</t>
  </si>
  <si>
    <t>Saldo del periodo. Esta cuenta es utilizada como cuenta puente de los recursos pagados por el Municipio que posteriormente el IMPLAN paga con el subsidio.</t>
  </si>
  <si>
    <t>Saldo a recuperar en declaración de impuestos</t>
  </si>
  <si>
    <t>ORGANIZACION EMPRESARIAL POSTES</t>
  </si>
  <si>
    <t>VIALIDADES Y CONSTRUCCIONES TREBOL</t>
  </si>
  <si>
    <t>GRUPO COMERCIAL Y CONSTRUCTOR GOCA</t>
  </si>
  <si>
    <t>TRABAJOS Y SERVICIOS GENERALES</t>
  </si>
  <si>
    <t xml:space="preserve">Saldo del periodo y de ejercicios anteriores  </t>
  </si>
  <si>
    <t>Saldo del periodo y de ejercicios anteriores (Cuenta utilizada como cuenta puente para la expediciòn de recibos, por recursos a recibir por el Estado)</t>
  </si>
  <si>
    <t>Correspondientes del 01 de Enero al 31 de Diciembre de 2020</t>
  </si>
  <si>
    <t>ACOSTA BUENDIA VICTOR HUGO</t>
  </si>
  <si>
    <t>ALVAREZ RAMIREZ JESUS DAVID</t>
  </si>
  <si>
    <t>BARRERA HERNANDEZ ZURIEL ESAU</t>
  </si>
  <si>
    <t>ESPINOSA CANCHOLA DULCE ROSARIO</t>
  </si>
  <si>
    <t>GAYTAN AGUIRRE SANDRA IVONNE</t>
  </si>
  <si>
    <t>LOPEZ GUADIAN DARIO</t>
  </si>
  <si>
    <t>MARMOLEJO GUTIERREZ CARLOS ALFONSO</t>
  </si>
  <si>
    <t>MARTINEZ FIGUEROA JAIME</t>
  </si>
  <si>
    <t>MEDRANO VAZQUEZ JOSE MARTIN</t>
  </si>
  <si>
    <t>NAVIA RAMIREZ ARMANDO</t>
  </si>
  <si>
    <t>PALACIOS GOMEZ GUILLERMINA</t>
  </si>
  <si>
    <t>PRADO CASTILLO JOSE LUIS</t>
  </si>
  <si>
    <t>RAMIREZ GARCIA HECTOR</t>
  </si>
  <si>
    <t>RAMIREZ MONREAL J JESUS</t>
  </si>
  <si>
    <t>HERNANDEZ FLORES MIGUEL ANGEL</t>
  </si>
  <si>
    <t>MOLINA RAMOS MOISES</t>
  </si>
  <si>
    <t>GRANADOS JORGE</t>
  </si>
  <si>
    <t>VILLANUEVA MARTINEZ LUIS JESUS</t>
  </si>
  <si>
    <t>VILLANUEVA MARTINEZ JOSE ALBERTO</t>
  </si>
  <si>
    <t>DUARTE TRUJILLO HERON</t>
  </si>
  <si>
    <t>GONZALEZ GUTIERREZ MIGUEL ANGEL</t>
  </si>
  <si>
    <t>ROSALES GOMEZ DIANA LIZETTE</t>
  </si>
  <si>
    <t>ORTEGA VALLEJO ERNESTO</t>
  </si>
  <si>
    <t>ORTIZ RAMIREZ URIEL SAUL</t>
  </si>
  <si>
    <t>AGUILAR SALAZAR RICARDO</t>
  </si>
  <si>
    <t>LOPEZ BAEZ JOSE CRUZ EMMANUEL</t>
  </si>
  <si>
    <t>GONZALEZ FLORES MARIA DEL ROSARIO</t>
  </si>
  <si>
    <t>GALVAN ZENDEJAS GERMAN ANTONIO</t>
  </si>
  <si>
    <t>SANDOVAL LOPEZ MIRIAM HORTENCIA</t>
  </si>
  <si>
    <t>PEREZ OLVERA FRANCISCO JAVIER</t>
  </si>
  <si>
    <t>LEZAMA HUITRON OSCAR OMAR</t>
  </si>
  <si>
    <t>MARTINEZ MUÑOZ MARIA DOLORES</t>
  </si>
  <si>
    <t>MORAN  JAIME MARIA JOSE</t>
  </si>
  <si>
    <t>SILVA HERNANDEZ HERIBERTO</t>
  </si>
  <si>
    <t>LUNA CHAVEZ JOSE FRANCISCO</t>
  </si>
  <si>
    <t>RODRIGUEZ YEBRA ANDREA</t>
  </si>
  <si>
    <t>MARTINEZ PADRON LUIS FERNANDO</t>
  </si>
  <si>
    <t>SANCHEZ MARQUEZ JOSE MARIA DANIEL</t>
  </si>
  <si>
    <t>RAMIREZ PEÑA JOSE VALENTIN</t>
  </si>
  <si>
    <t>JACOME SALGADO SILVESTRE ALEJANDRO</t>
  </si>
  <si>
    <t>VELAZQUEZ TORRES CANDELARIO</t>
  </si>
  <si>
    <t>CERON CALVILLO RAMIRO</t>
  </si>
  <si>
    <t>TORRES ALBA JULIO CESAR</t>
  </si>
  <si>
    <t>NAVA MUÑOZ LUIS ERNESTO</t>
  </si>
  <si>
    <t>GONZALEZ ZAMARRIPA LILIANA</t>
  </si>
  <si>
    <t>HERNANDEZ LIRA GEOVANNI TRINIDAD</t>
  </si>
  <si>
    <t>GARCIA BARAJAS PEDRO EDUARDO</t>
  </si>
  <si>
    <t>SANDOVAL LOPEZ EDITH REBECA</t>
  </si>
  <si>
    <t>MAYORGA CARMONA MA DE JESUS</t>
  </si>
  <si>
    <t>COMISION MUNICIPAL DEL DEPORTE Y</t>
  </si>
  <si>
    <t>HERNANDEZ GUTIERREZ BENITA</t>
  </si>
  <si>
    <t>SECRETARIA DE DESARROLLO AGRARIO</t>
  </si>
  <si>
    <t>COMISION DE DEPORTE DEL ESTADO</t>
  </si>
  <si>
    <t>COMUNIDAD LA SAUCEDA</t>
  </si>
  <si>
    <t>COMUNIDAD SAN JOSE DE LLANOS</t>
  </si>
  <si>
    <t>VAZQUEZ LOPEZ CESAR</t>
  </si>
  <si>
    <t>RUIZ ELBA ISELA</t>
  </si>
  <si>
    <t>PALAZUELOS GAXIOLA MARTHA</t>
  </si>
  <si>
    <t>A I CONCEPTS CONSTRUCTION</t>
  </si>
  <si>
    <t>MURRIETA RIOS HECTOR GUILLERMO</t>
  </si>
  <si>
    <t>PROG 3X1 P/MIGRANTES</t>
  </si>
  <si>
    <t>FONSECA LEDEZMA MAYRA</t>
  </si>
  <si>
    <t>GONZALEZ MONTIEL NANCY ADRIANA</t>
  </si>
  <si>
    <t>MATA NAVARRO NADIA IRAIS</t>
  </si>
  <si>
    <t>GODINEZ GUTIERREZ ROSA MARIA</t>
  </si>
  <si>
    <t>REYES VARGAS ANA ELIZABETH</t>
  </si>
  <si>
    <t>CERVANTES RAMIREZ ELENA</t>
  </si>
  <si>
    <t>VEGA PATLAN JUAN MANUEL</t>
  </si>
  <si>
    <t>BARAJAS MORENO MARIA GUADALUPE</t>
  </si>
  <si>
    <t>CRUCES IBARRA LUIS OCTAVIO</t>
  </si>
  <si>
    <t>MURILLO DIAZ KARINA</t>
  </si>
  <si>
    <t>OLMOS VELAZQUEZ JUAN MANUEL</t>
  </si>
  <si>
    <t>GAMEZ ALAMILLA PATRICIA</t>
  </si>
  <si>
    <t>ORIZABA OLIVARES MARIA ISABEL</t>
  </si>
  <si>
    <t>ARIAS RUIZ GLORIA ALEJANDRA</t>
  </si>
  <si>
    <t>HERRERA TUDON ADRIANA</t>
  </si>
  <si>
    <t>RODRIGUEZ RAMONA</t>
  </si>
  <si>
    <t>CRUCES RODRIGUEZ ELVIRA</t>
  </si>
  <si>
    <t>VILLA HERNANDEZ PABLO</t>
  </si>
  <si>
    <t>JARAMILLO LICEA GLORIA DEL ROCIO</t>
  </si>
  <si>
    <t>LLAMAS TORRES GUADALUPE</t>
  </si>
  <si>
    <t>DOMINGUEZ RANGEL MARTINA</t>
  </si>
  <si>
    <t>AVILA MURRIETA MA CATALINA</t>
  </si>
  <si>
    <t>MALACARA COSS FRANCISCO JAVIER</t>
  </si>
  <si>
    <t>ESTRADA HERNANDEZ LUIS MANUEL</t>
  </si>
  <si>
    <t>REGALADO GALINDO ANA MARIA</t>
  </si>
  <si>
    <t>HERNANDEZ ORTEGA KARINA DEL CARMEN</t>
  </si>
  <si>
    <t>JOSE ADAN FRANCO</t>
  </si>
  <si>
    <t>RANGEL MATA JORGE ALBERTO</t>
  </si>
  <si>
    <t>ROJAS BARCENAS FELIX GERARDO</t>
  </si>
  <si>
    <t>MONDRAGON ORIZABA ELIZABETH NAYERI</t>
  </si>
  <si>
    <t>RAMIREZ CHAVEZ ADRIANA</t>
  </si>
  <si>
    <t>MENDOZA GAYTAN JUAN CARLOS</t>
  </si>
  <si>
    <t>SANDOVAL SERNA CARLOS</t>
  </si>
  <si>
    <t>RAMIREZ HERNANDEZ KARINA</t>
  </si>
  <si>
    <t>RIVAS DELGADO MARGARITA</t>
  </si>
  <si>
    <t>LANDEROS RAMIREZ IRLANDA SARAHI</t>
  </si>
  <si>
    <t>DELGADO CASILLAS MONSERRAT</t>
  </si>
  <si>
    <t>GUTIERREZ FLORES EVANGELINA</t>
  </si>
  <si>
    <t>SANCHEZ ALVAREZ LETICIA</t>
  </si>
  <si>
    <t>ROCHA ARGOTE FERNANDO</t>
  </si>
  <si>
    <t>PATLAN RANGEL MARIA RUSVELINA</t>
  </si>
  <si>
    <t>MIRELES GONZALEZ ANTONIO LEOBARDO</t>
  </si>
  <si>
    <t>LUNA GUERRA LUIS ALBERTO</t>
  </si>
  <si>
    <t>TORRES GODINEZ MARIO EDUARDO</t>
  </si>
  <si>
    <t>MENDOZA MORENO LUIS BENJAMIN</t>
  </si>
  <si>
    <t>BARRIENTOS ZARATE SANDRA IVETTE</t>
  </si>
  <si>
    <t>MARQUEZ HERRERA ANA BEATRIZ</t>
  </si>
  <si>
    <t>LOPEZ FERNANDO</t>
  </si>
  <si>
    <t>ZAVALA ALONSO FABIOLA</t>
  </si>
  <si>
    <t>ZARATE DIAZ JOSE ALFONSO</t>
  </si>
  <si>
    <t>JUAREZ JUAREZ GUSTAVO EDUARDO</t>
  </si>
  <si>
    <t>COMISION FEDERAL DE ELECTRICIDAD</t>
  </si>
  <si>
    <t>INSTITUTO ESTATAL DE LA CULTURA</t>
  </si>
  <si>
    <t>INSTITUTO DE SEGURIDAD SOCIAL</t>
  </si>
  <si>
    <t>SIMAPAG</t>
  </si>
  <si>
    <t>SECRETARIA DE FINANZAS INVERSION</t>
  </si>
  <si>
    <t>GOBIERNO DEL ESTADO DE GUANAJUATO</t>
  </si>
  <si>
    <t>INSTITUTO MUNICIPAL DE PLANEACION</t>
  </si>
  <si>
    <t>CONSTRUCCIONES OCTRIZ SA DE CV</t>
  </si>
  <si>
    <t>CFE SUMINISTRADOR DE SERVICIOS</t>
  </si>
  <si>
    <t>113400001</t>
  </si>
  <si>
    <t>GARCIA TOVAR VICENTE APOLINAR</t>
  </si>
  <si>
    <t>DIMPROSA S A</t>
  </si>
  <si>
    <t>PLANIF CONST Y RESTAURADORES</t>
  </si>
  <si>
    <t>INMOBILIARIA Y CONSTRUCTORA</t>
  </si>
  <si>
    <t>IGNACIO SANDOVAL HURTADO</t>
  </si>
  <si>
    <t>JUAN JOSE CONCEPCION A</t>
  </si>
  <si>
    <t>MEGAVE 2000 S A</t>
  </si>
  <si>
    <t>DANIEL MARTINEZ MEDEL</t>
  </si>
  <si>
    <t>ESPECIALIDADES ELECTRICAS</t>
  </si>
  <si>
    <t>GRUPO FEYDO CONSTRUCCION</t>
  </si>
  <si>
    <t>RENE FERNANDEZ HERNANDEZ</t>
  </si>
  <si>
    <t>RUBEN ALEJANDRO MELENDEZ</t>
  </si>
  <si>
    <t>ICONCE CONSTRUCTORA S A</t>
  </si>
  <si>
    <t>NORIA ALTA CONSTRUCCIONES S A</t>
  </si>
  <si>
    <t>CONSTRUCTORA Y EDIFICADORA</t>
  </si>
  <si>
    <t>PROYECTOS CONSTRUCCION S A DE C V</t>
  </si>
  <si>
    <t>CONSORCIO INGENIEROS DE GTO S A DE</t>
  </si>
  <si>
    <t>NAVARRETE MACIAS BENJAMIN</t>
  </si>
  <si>
    <t>ARKONSA PROYECTOS CONSTRUCCION</t>
  </si>
  <si>
    <t>INTERNATIONAL KONSTRUKTION</t>
  </si>
  <si>
    <t>RAMOS ARROYO LUIS HECTOR</t>
  </si>
  <si>
    <t>DESARROLLOS DE ING SUBTERRANEA</t>
  </si>
  <si>
    <t>MOVIMIENTOS INDUSTRIALES DE LA</t>
  </si>
  <si>
    <t>URBANIZACIONES Y EDIFICACIONES</t>
  </si>
  <si>
    <t>GERENCIAMIENTO Y CONSTRUCCION SA</t>
  </si>
  <si>
    <t>JVR CONSTRUCCIONES SA DE CV</t>
  </si>
  <si>
    <t>INGENIERIA Y CONSTRUCCIONES SINAI</t>
  </si>
  <si>
    <t>CONSORCIO EN INSTALACIONES</t>
  </si>
  <si>
    <t>CONSTRUCTORA Y CONSULTORA VIAN</t>
  </si>
  <si>
    <t>PARRA SANCHEZ MARIANA</t>
  </si>
  <si>
    <t>INGENIO E INNOVACION DE LA</t>
  </si>
  <si>
    <t>ANGUIANO AGUILAR JUAN FERNANDO</t>
  </si>
  <si>
    <t>MORALES MORALES JUAN MIGUEL</t>
  </si>
  <si>
    <t>COMERCIALIZADORA ECOTEMPER S DE RL</t>
  </si>
  <si>
    <t>CAMINOS Y URBANIZACIONES VAFERGER</t>
  </si>
  <si>
    <t>TAPIA BARRIENTOS ESTEBAN</t>
  </si>
  <si>
    <t>Fondos Revolventes de los Centros Gestores para recaudación de Ingresos</t>
  </si>
  <si>
    <t>Depreciación calculada conforme al Acuerdo por el que se Reforman las Reglas Específicas del Registro y Valoración del Patrimonio, emitido por el CONAC.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</si>
</sst>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1577A"/>
      <name val="Arial"/>
      <family val="2"/>
    </font>
    <font>
      <sz val="8"/>
      <color rgb="FF01577A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3A7B98"/>
        <bgColor rgb="FF000000"/>
      </patternFill>
    </fill>
    <fill>
      <patternFill patternType="solid">
        <fgColor rgb="FF3A7B98"/>
        <bgColor indexed="64"/>
      </patternFill>
    </fill>
    <fill>
      <patternFill patternType="solid">
        <fgColor rgb="FF01577A"/>
        <bgColor rgb="FF000000"/>
      </patternFill>
    </fill>
    <fill>
      <patternFill patternType="solid">
        <fgColor rgb="FF01577A"/>
        <bgColor auto="1"/>
      </patternFill>
    </fill>
    <fill>
      <patternFill patternType="solid">
        <fgColor rgb="FF3A7B98"/>
        <bgColor auto="1"/>
      </patternFill>
    </fill>
  </fills>
  <borders count="12">
    <border>
      <left/>
      <right/>
      <top/>
      <bottom/>
      <diagonal/>
    </border>
    <border>
      <left style="medium">
        <color rgb="FF01577A"/>
      </left>
      <right/>
      <top/>
      <bottom/>
      <diagonal/>
    </border>
    <border>
      <left/>
      <right style="medium">
        <color rgb="FF01577A"/>
      </right>
      <top/>
      <bottom/>
      <diagonal/>
    </border>
    <border>
      <left style="medium">
        <color rgb="FF01577A"/>
      </left>
      <right/>
      <top/>
      <bottom style="medium">
        <color rgb="FF01577A"/>
      </bottom>
      <diagonal/>
    </border>
    <border>
      <left/>
      <right style="medium">
        <color rgb="FF01577A"/>
      </right>
      <top/>
      <bottom style="medium">
        <color rgb="FF01577A"/>
      </bottom>
      <diagonal/>
    </border>
    <border>
      <left style="medium">
        <color rgb="FF01577A"/>
      </left>
      <right style="medium">
        <color rgb="FF01577A"/>
      </right>
      <top style="medium">
        <color rgb="FF01577A"/>
      </top>
      <bottom/>
      <diagonal/>
    </border>
    <border>
      <left style="medium">
        <color rgb="FF01577A"/>
      </left>
      <right style="medium">
        <color rgb="FF01577A"/>
      </right>
      <top/>
      <bottom/>
      <diagonal/>
    </border>
    <border>
      <left style="medium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medium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 style="thin">
        <color rgb="FF01577A"/>
      </bottom>
      <diagonal/>
    </border>
    <border>
      <left/>
      <right style="thin">
        <color rgb="FF01577A"/>
      </right>
      <top style="thin">
        <color rgb="FF01577A"/>
      </top>
      <bottom style="thin">
        <color rgb="FF01577A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11" fillId="0" borderId="0"/>
    <xf numFmtId="0" fontId="4" fillId="0" borderId="0"/>
    <xf numFmtId="43" fontId="4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Protection="1">
      <protection locked="0"/>
    </xf>
    <xf numFmtId="0" fontId="9" fillId="2" borderId="0" xfId="8" applyFont="1" applyFill="1" applyAlignment="1">
      <alignment horizontal="right" vertical="center"/>
    </xf>
    <xf numFmtId="0" fontId="10" fillId="0" borderId="0" xfId="8" applyFont="1" applyAlignment="1">
      <alignment vertical="center"/>
    </xf>
    <xf numFmtId="0" fontId="12" fillId="2" borderId="0" xfId="8" applyFont="1" applyFill="1" applyAlignment="1">
      <alignment vertical="center"/>
    </xf>
    <xf numFmtId="0" fontId="12" fillId="3" borderId="0" xfId="8" applyFont="1" applyFill="1"/>
    <xf numFmtId="0" fontId="10" fillId="0" borderId="0" xfId="8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vertical="center"/>
    </xf>
    <xf numFmtId="0" fontId="9" fillId="2" borderId="0" xfId="8" applyFont="1" applyFill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5" fillId="0" borderId="0" xfId="10" applyFont="1" applyAlignment="1">
      <alignment horizontal="center" vertical="center"/>
    </xf>
    <xf numFmtId="0" fontId="9" fillId="0" borderId="0" xfId="9" applyFont="1"/>
    <xf numFmtId="0" fontId="13" fillId="4" borderId="0" xfId="8" applyFont="1" applyFill="1"/>
    <xf numFmtId="0" fontId="6" fillId="4" borderId="0" xfId="9" applyFont="1" applyFill="1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0" fontId="15" fillId="0" borderId="1" xfId="11" applyFont="1" applyBorder="1" applyAlignment="1" applyProtection="1">
      <alignment horizontal="center"/>
      <protection locked="0"/>
    </xf>
    <xf numFmtId="0" fontId="15" fillId="0" borderId="2" xfId="11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16" fillId="3" borderId="0" xfId="8" applyFont="1" applyFill="1" applyAlignment="1">
      <alignment horizontal="center" vertical="center"/>
    </xf>
    <xf numFmtId="0" fontId="16" fillId="3" borderId="0" xfId="8" applyFont="1" applyFill="1"/>
    <xf numFmtId="0" fontId="17" fillId="0" borderId="0" xfId="8" applyFont="1"/>
    <xf numFmtId="4" fontId="17" fillId="0" borderId="0" xfId="8" applyNumberFormat="1" applyFont="1"/>
    <xf numFmtId="0" fontId="16" fillId="3" borderId="0" xfId="12" applyFont="1" applyFill="1"/>
    <xf numFmtId="0" fontId="17" fillId="0" borderId="0" xfId="12" applyFont="1" applyAlignment="1">
      <alignment horizontal="center" vertical="center"/>
    </xf>
    <xf numFmtId="0" fontId="17" fillId="0" borderId="0" xfId="12" applyFont="1"/>
    <xf numFmtId="4" fontId="17" fillId="0" borderId="0" xfId="12" applyNumberFormat="1" applyFont="1"/>
    <xf numFmtId="0" fontId="17" fillId="0" borderId="0" xfId="12" applyFont="1" applyAlignment="1">
      <alignment wrapText="1"/>
    </xf>
    <xf numFmtId="0" fontId="6" fillId="4" borderId="0" xfId="12" applyFont="1" applyFill="1"/>
    <xf numFmtId="0" fontId="6" fillId="4" borderId="0" xfId="8" applyFont="1" applyFill="1"/>
    <xf numFmtId="0" fontId="17" fillId="0" borderId="0" xfId="9" applyFont="1"/>
    <xf numFmtId="0" fontId="16" fillId="3" borderId="0" xfId="9" applyFont="1" applyFill="1" applyAlignment="1">
      <alignment horizontal="center" vertical="center"/>
    </xf>
    <xf numFmtId="0" fontId="16" fillId="3" borderId="0" xfId="9" applyFont="1" applyFill="1"/>
    <xf numFmtId="0" fontId="16" fillId="0" borderId="0" xfId="9" applyFont="1"/>
    <xf numFmtId="0" fontId="16" fillId="0" borderId="0" xfId="8" applyFont="1"/>
    <xf numFmtId="4" fontId="16" fillId="0" borderId="0" xfId="8" applyNumberFormat="1" applyFont="1"/>
    <xf numFmtId="4" fontId="17" fillId="0" borderId="0" xfId="8" applyNumberFormat="1" applyFont="1" applyAlignment="1">
      <alignment horizontal="right"/>
    </xf>
    <xf numFmtId="0" fontId="6" fillId="4" borderId="0" xfId="12" applyFont="1" applyFill="1" applyAlignment="1">
      <alignment horizontal="center"/>
    </xf>
    <xf numFmtId="0" fontId="16" fillId="3" borderId="0" xfId="9" applyFont="1" applyFill="1" applyAlignment="1">
      <alignment horizontal="left" vertical="center"/>
    </xf>
    <xf numFmtId="0" fontId="1" fillId="0" borderId="0" xfId="8" applyFont="1" applyAlignment="1">
      <alignment horizontal="center"/>
    </xf>
    <xf numFmtId="0" fontId="1" fillId="0" borderId="0" xfId="8" applyFont="1"/>
    <xf numFmtId="4" fontId="1" fillId="0" borderId="0" xfId="8" applyNumberFormat="1" applyFont="1"/>
    <xf numFmtId="0" fontId="2" fillId="0" borderId="0" xfId="8" applyFont="1" applyAlignment="1">
      <alignment horizontal="center"/>
    </xf>
    <xf numFmtId="0" fontId="2" fillId="0" borderId="0" xfId="8" applyFont="1"/>
    <xf numFmtId="4" fontId="2" fillId="0" borderId="0" xfId="8" applyNumberFormat="1" applyFont="1"/>
    <xf numFmtId="4" fontId="2" fillId="0" borderId="0" xfId="8" applyNumberFormat="1" applyFont="1" applyAlignment="1">
      <alignment horizontal="right"/>
    </xf>
    <xf numFmtId="0" fontId="1" fillId="0" borderId="0" xfId="12" applyFont="1" applyAlignment="1">
      <alignment horizontal="center" vertical="center"/>
    </xf>
    <xf numFmtId="0" fontId="1" fillId="0" borderId="0" xfId="12" applyFont="1"/>
    <xf numFmtId="4" fontId="1" fillId="0" borderId="0" xfId="12" applyNumberFormat="1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2" fillId="0" borderId="0" xfId="12" applyFont="1" applyAlignment="1">
      <alignment wrapText="1"/>
    </xf>
    <xf numFmtId="0" fontId="1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1" fillId="0" borderId="0" xfId="12" applyFont="1" applyAlignment="1">
      <alignment horizontal="center"/>
    </xf>
    <xf numFmtId="9" fontId="1" fillId="0" borderId="0" xfId="12" applyNumberFormat="1" applyFont="1" applyAlignment="1">
      <alignment horizontal="center"/>
    </xf>
    <xf numFmtId="9" fontId="2" fillId="0" borderId="0" xfId="12" applyNumberFormat="1" applyFont="1" applyAlignment="1">
      <alignment horizontal="center"/>
    </xf>
    <xf numFmtId="0" fontId="2" fillId="0" borderId="0" xfId="9" applyFont="1" applyAlignment="1">
      <alignment horizontal="center"/>
    </xf>
    <xf numFmtId="0" fontId="2" fillId="0" borderId="0" xfId="9" applyFont="1"/>
    <xf numFmtId="4" fontId="2" fillId="0" borderId="0" xfId="9" applyNumberFormat="1" applyFont="1"/>
    <xf numFmtId="0" fontId="1" fillId="0" borderId="0" xfId="9" applyFont="1" applyAlignment="1">
      <alignment horizontal="center"/>
    </xf>
    <xf numFmtId="0" fontId="1" fillId="0" borderId="0" xfId="9" applyFont="1"/>
    <xf numFmtId="4" fontId="1" fillId="0" borderId="0" xfId="9" applyNumberFormat="1" applyFont="1"/>
    <xf numFmtId="0" fontId="2" fillId="0" borderId="0" xfId="13" applyFont="1"/>
    <xf numFmtId="0" fontId="1" fillId="0" borderId="0" xfId="13" applyFont="1" applyBorder="1" applyAlignment="1">
      <alignment vertical="center"/>
    </xf>
    <xf numFmtId="0" fontId="1" fillId="0" borderId="0" xfId="13" applyFont="1" applyBorder="1" applyAlignment="1">
      <alignment horizontal="right" vertical="center"/>
    </xf>
    <xf numFmtId="0" fontId="2" fillId="0" borderId="10" xfId="13" applyFont="1" applyBorder="1" applyAlignment="1">
      <alignment horizontal="right" vertical="center"/>
    </xf>
    <xf numFmtId="0" fontId="2" fillId="0" borderId="11" xfId="13" applyFont="1" applyBorder="1" applyAlignment="1">
      <alignment horizontal="left" vertical="center"/>
    </xf>
    <xf numFmtId="4" fontId="2" fillId="0" borderId="9" xfId="13" applyNumberFormat="1" applyFont="1" applyBorder="1" applyAlignment="1">
      <alignment horizontal="right" vertical="center" wrapText="1" indent="1"/>
    </xf>
    <xf numFmtId="0" fontId="2" fillId="0" borderId="10" xfId="13" applyFont="1" applyBorder="1" applyAlignment="1">
      <alignment horizontal="right"/>
    </xf>
    <xf numFmtId="0" fontId="2" fillId="0" borderId="11" xfId="13" applyFont="1" applyBorder="1" applyAlignment="1">
      <alignment horizontal="left" vertical="center" wrapText="1"/>
    </xf>
    <xf numFmtId="0" fontId="2" fillId="0" borderId="0" xfId="13" applyFont="1" applyBorder="1" applyAlignment="1">
      <alignment horizontal="left" vertical="center" wrapText="1"/>
    </xf>
    <xf numFmtId="4" fontId="2" fillId="0" borderId="0" xfId="13" applyNumberFormat="1" applyFont="1" applyBorder="1" applyAlignment="1">
      <alignment horizontal="right" vertical="center" wrapText="1" indent="1"/>
    </xf>
    <xf numFmtId="4" fontId="2" fillId="0" borderId="9" xfId="13" applyNumberFormat="1" applyFont="1" applyBorder="1" applyAlignment="1">
      <alignment horizontal="right" vertical="center" indent="1"/>
    </xf>
    <xf numFmtId="0" fontId="2" fillId="0" borderId="0" xfId="13" applyFont="1" applyBorder="1" applyAlignment="1">
      <alignment horizontal="left" vertical="center"/>
    </xf>
    <xf numFmtId="4" fontId="2" fillId="0" borderId="0" xfId="13" applyNumberFormat="1" applyFont="1" applyBorder="1" applyAlignment="1">
      <alignment horizontal="right" vertical="center" indent="1"/>
    </xf>
    <xf numFmtId="0" fontId="2" fillId="0" borderId="0" xfId="13" applyFont="1" applyBorder="1"/>
    <xf numFmtId="4" fontId="1" fillId="0" borderId="0" xfId="13" applyNumberFormat="1" applyFont="1" applyBorder="1" applyAlignment="1">
      <alignment horizontal="right" vertical="center"/>
    </xf>
    <xf numFmtId="49" fontId="2" fillId="0" borderId="10" xfId="13" applyNumberFormat="1" applyFont="1" applyBorder="1" applyAlignment="1">
      <alignment horizontal="right" vertical="center"/>
    </xf>
    <xf numFmtId="49" fontId="2" fillId="0" borderId="10" xfId="13" applyNumberFormat="1" applyFont="1" applyBorder="1" applyAlignment="1">
      <alignment horizontal="right"/>
    </xf>
    <xf numFmtId="0" fontId="2" fillId="0" borderId="10" xfId="13" applyFont="1" applyBorder="1"/>
    <xf numFmtId="0" fontId="2" fillId="0" borderId="11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2" fillId="0" borderId="0" xfId="13" applyFont="1" applyBorder="1" applyAlignment="1">
      <alignment vertical="center"/>
    </xf>
    <xf numFmtId="4" fontId="2" fillId="0" borderId="0" xfId="13" applyNumberFormat="1" applyFont="1" applyBorder="1" applyAlignment="1">
      <alignment horizontal="right" vertical="center"/>
    </xf>
    <xf numFmtId="0" fontId="2" fillId="0" borderId="0" xfId="8" applyFont="1" applyAlignment="1">
      <alignment vertical="center" wrapText="1"/>
    </xf>
    <xf numFmtId="0" fontId="12" fillId="2" borderId="0" xfId="8" applyFont="1" applyFill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" fillId="0" borderId="0" xfId="8" applyFont="1" applyAlignment="1">
      <alignment vertical="center"/>
    </xf>
    <xf numFmtId="4" fontId="2" fillId="0" borderId="0" xfId="8" applyNumberFormat="1" applyFont="1" applyAlignment="1">
      <alignment vertical="center"/>
    </xf>
    <xf numFmtId="4" fontId="17" fillId="0" borderId="0" xfId="8" applyNumberFormat="1" applyFont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vertical="center"/>
    </xf>
    <xf numFmtId="4" fontId="1" fillId="0" borderId="0" xfId="8" applyNumberFormat="1" applyFont="1" applyAlignment="1">
      <alignment vertical="center"/>
    </xf>
    <xf numFmtId="4" fontId="16" fillId="0" borderId="0" xfId="8" applyNumberFormat="1" applyFont="1" applyAlignment="1">
      <alignment vertical="center"/>
    </xf>
    <xf numFmtId="0" fontId="20" fillId="0" borderId="0" xfId="8" applyFont="1" applyAlignment="1">
      <alignment vertical="center" wrapText="1"/>
    </xf>
    <xf numFmtId="0" fontId="1" fillId="0" borderId="0" xfId="9" applyFont="1" applyAlignment="1">
      <alignment horizontal="left"/>
    </xf>
    <xf numFmtId="4" fontId="10" fillId="0" borderId="0" xfId="9" applyNumberFormat="1" applyFont="1"/>
    <xf numFmtId="4" fontId="9" fillId="0" borderId="0" xfId="9" applyNumberFormat="1" applyFont="1"/>
    <xf numFmtId="0" fontId="6" fillId="6" borderId="0" xfId="8" applyFont="1" applyFill="1" applyAlignment="1">
      <alignment horizontal="right" vertical="center"/>
    </xf>
    <xf numFmtId="0" fontId="6" fillId="6" borderId="0" xfId="8" applyFont="1" applyFill="1" applyAlignment="1">
      <alignment horizontal="left" vertical="center"/>
    </xf>
    <xf numFmtId="0" fontId="6" fillId="5" borderId="9" xfId="13" applyFont="1" applyFill="1" applyBorder="1" applyAlignment="1">
      <alignment vertical="center"/>
    </xf>
    <xf numFmtId="4" fontId="6" fillId="5" borderId="9" xfId="13" applyNumberFormat="1" applyFont="1" applyFill="1" applyBorder="1" applyAlignment="1">
      <alignment horizontal="right" vertical="center" wrapText="1" indent="1"/>
    </xf>
    <xf numFmtId="0" fontId="18" fillId="3" borderId="0" xfId="8" applyFont="1" applyFill="1"/>
    <xf numFmtId="0" fontId="1" fillId="0" borderId="0" xfId="8" applyFont="1" applyFill="1" applyAlignment="1">
      <alignment horizontal="center" vertical="center"/>
    </xf>
    <xf numFmtId="0" fontId="6" fillId="6" borderId="0" xfId="8" applyFont="1" applyFill="1" applyAlignment="1">
      <alignment horizontal="center" vertical="center"/>
    </xf>
    <xf numFmtId="0" fontId="6" fillId="8" borderId="7" xfId="0" applyFont="1" applyFill="1" applyBorder="1" applyAlignment="1" applyProtection="1">
      <alignment horizontal="center" vertical="center" wrapTex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0" fontId="6" fillId="7" borderId="0" xfId="8" applyFont="1" applyFill="1" applyAlignment="1">
      <alignment horizontal="right" vertical="center"/>
    </xf>
    <xf numFmtId="0" fontId="6" fillId="7" borderId="0" xfId="8" applyFont="1" applyFill="1" applyAlignment="1">
      <alignment horizontal="left" vertical="center"/>
    </xf>
    <xf numFmtId="0" fontId="6" fillId="7" borderId="0" xfId="8" applyFont="1" applyFill="1" applyAlignment="1">
      <alignment horizontal="center" vertical="center"/>
    </xf>
    <xf numFmtId="0" fontId="2" fillId="0" borderId="0" xfId="8" quotePrefix="1" applyNumberFormat="1" applyFont="1" applyAlignment="1">
      <alignment horizontal="center"/>
    </xf>
    <xf numFmtId="0" fontId="10" fillId="0" borderId="0" xfId="8" applyFont="1" applyAlignment="1">
      <alignment horizontal="center"/>
    </xf>
    <xf numFmtId="4" fontId="10" fillId="0" borderId="0" xfId="8" applyNumberFormat="1" applyFont="1"/>
    <xf numFmtId="0" fontId="2" fillId="0" borderId="0" xfId="8" applyFont="1" applyFill="1" applyAlignment="1">
      <alignment vertical="center"/>
    </xf>
    <xf numFmtId="4" fontId="17" fillId="0" borderId="0" xfId="8" applyNumberFormat="1" applyFont="1" applyFill="1" applyAlignment="1">
      <alignment vertical="center"/>
    </xf>
    <xf numFmtId="4" fontId="2" fillId="0" borderId="0" xfId="12" applyNumberFormat="1" applyFont="1" applyFill="1"/>
    <xf numFmtId="4" fontId="1" fillId="0" borderId="0" xfId="12" applyNumberFormat="1" applyFont="1" applyFill="1"/>
    <xf numFmtId="0" fontId="16" fillId="0" borderId="0" xfId="8" applyFont="1" applyFill="1"/>
    <xf numFmtId="0" fontId="10" fillId="0" borderId="0" xfId="8" applyFont="1" applyFill="1"/>
    <xf numFmtId="4" fontId="1" fillId="0" borderId="0" xfId="8" applyNumberFormat="1" applyFont="1" applyFill="1"/>
    <xf numFmtId="4" fontId="16" fillId="0" borderId="0" xfId="8" applyNumberFormat="1" applyFont="1" applyFill="1"/>
    <xf numFmtId="4" fontId="2" fillId="0" borderId="0" xfId="8" applyNumberFormat="1" applyFont="1" applyFill="1"/>
    <xf numFmtId="0" fontId="2" fillId="0" borderId="0" xfId="8" applyFont="1" applyFill="1" applyAlignment="1">
      <alignment vertical="top" wrapText="1"/>
    </xf>
    <xf numFmtId="0" fontId="2" fillId="0" borderId="0" xfId="8" applyNumberFormat="1" applyFont="1" applyAlignment="1">
      <alignment horizontal="center"/>
    </xf>
    <xf numFmtId="0" fontId="2" fillId="0" borderId="0" xfId="8" applyNumberFormat="1" applyFont="1" applyAlignment="1">
      <alignment horizontal="center" vertical="center"/>
    </xf>
    <xf numFmtId="43" fontId="10" fillId="0" borderId="0" xfId="14" applyFont="1"/>
    <xf numFmtId="0" fontId="2" fillId="0" borderId="0" xfId="8" applyFont="1" applyFill="1"/>
    <xf numFmtId="0" fontId="20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6" fillId="6" borderId="5" xfId="8" applyFont="1" applyFill="1" applyBorder="1" applyAlignment="1">
      <alignment horizontal="center" vertical="center"/>
    </xf>
    <xf numFmtId="0" fontId="6" fillId="6" borderId="6" xfId="8" applyFont="1" applyFill="1" applyBorder="1" applyAlignment="1">
      <alignment horizontal="center" vertical="center"/>
    </xf>
    <xf numFmtId="0" fontId="6" fillId="7" borderId="6" xfId="8" applyFont="1" applyFill="1" applyBorder="1" applyAlignment="1">
      <alignment horizontal="center" vertical="center"/>
    </xf>
    <xf numFmtId="0" fontId="6" fillId="4" borderId="0" xfId="8" applyFont="1" applyFill="1" applyAlignment="1">
      <alignment horizontal="center"/>
    </xf>
    <xf numFmtId="0" fontId="6" fillId="6" borderId="0" xfId="8" applyFont="1" applyFill="1" applyAlignment="1">
      <alignment horizontal="center" vertical="center"/>
    </xf>
    <xf numFmtId="0" fontId="6" fillId="6" borderId="0" xfId="8" applyFont="1" applyFill="1" applyAlignment="1">
      <alignment vertical="center"/>
    </xf>
    <xf numFmtId="0" fontId="6" fillId="7" borderId="0" xfId="8" applyFont="1" applyFill="1" applyAlignment="1">
      <alignment horizontal="center" vertical="center"/>
    </xf>
    <xf numFmtId="0" fontId="6" fillId="7" borderId="0" xfId="8" applyFont="1" applyFill="1" applyAlignment="1">
      <alignment vertical="center"/>
    </xf>
    <xf numFmtId="0" fontId="2" fillId="0" borderId="0" xfId="8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colors>
    <mruColors>
      <color rgb="FF3A7B98"/>
      <color rgb="FF01577A"/>
      <color rgb="FF985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167550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2</xdr:row>
      <xdr:rowOff>114300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2" b="11428"/>
        <a:stretch/>
      </xdr:blipFill>
      <xdr:spPr>
        <a:xfrm>
          <a:off x="0" y="0"/>
          <a:ext cx="16383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630486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224700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2</xdr:row>
      <xdr:rowOff>205650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19049</xdr:rowOff>
    </xdr:from>
    <xdr:to>
      <xdr:col>1</xdr:col>
      <xdr:colOff>600075</xdr:colOff>
      <xdr:row>4</xdr:row>
      <xdr:rowOff>18344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49"/>
          <a:ext cx="800100" cy="913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382836</xdr:colOff>
      <xdr:row>3</xdr:row>
      <xdr:rowOff>5625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486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2</xdr:row>
      <xdr:rowOff>133350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2" b="11428"/>
        <a:stretch/>
      </xdr:blipFill>
      <xdr:spPr>
        <a:xfrm>
          <a:off x="0" y="0"/>
          <a:ext cx="16383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0"/>
  <sheetViews>
    <sheetView tabSelected="1" zoomScaleNormal="100" zoomScaleSheetLayoutView="100" workbookViewId="0">
      <pane ySplit="4" topLeftCell="A5" activePane="bottomLeft" state="frozen"/>
      <selection sqref="A1:F1"/>
      <selection pane="bottomLeft" activeCell="A5" sqref="A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22.5" customHeight="1" x14ac:dyDescent="0.2">
      <c r="A1" s="138" t="s">
        <v>521</v>
      </c>
      <c r="B1" s="138"/>
      <c r="C1" s="4"/>
      <c r="D1" s="2" t="s">
        <v>118</v>
      </c>
      <c r="E1" s="94">
        <v>2020</v>
      </c>
    </row>
    <row r="2" spans="1:5" ht="22.5" customHeight="1" x14ac:dyDescent="0.2">
      <c r="A2" s="139" t="s">
        <v>429</v>
      </c>
      <c r="B2" s="139"/>
      <c r="C2" s="10"/>
      <c r="D2" s="2" t="s">
        <v>120</v>
      </c>
      <c r="E2" s="94" t="s">
        <v>121</v>
      </c>
    </row>
    <row r="3" spans="1:5" ht="22.5" customHeight="1" x14ac:dyDescent="0.2">
      <c r="A3" s="140" t="s">
        <v>600</v>
      </c>
      <c r="B3" s="140"/>
      <c r="C3" s="4"/>
      <c r="D3" s="2" t="s">
        <v>122</v>
      </c>
      <c r="E3" s="94">
        <v>4</v>
      </c>
    </row>
    <row r="4" spans="1:5" ht="19.5" customHeight="1" x14ac:dyDescent="0.2">
      <c r="A4" s="114" t="s">
        <v>33</v>
      </c>
      <c r="B4" s="115" t="s">
        <v>34</v>
      </c>
    </row>
    <row r="5" spans="1:5" x14ac:dyDescent="0.2">
      <c r="A5" s="18"/>
      <c r="B5" s="23"/>
    </row>
    <row r="6" spans="1:5" x14ac:dyDescent="0.2">
      <c r="A6" s="18"/>
      <c r="B6" s="19" t="s">
        <v>37</v>
      </c>
    </row>
    <row r="7" spans="1:5" x14ac:dyDescent="0.2">
      <c r="A7" s="18"/>
      <c r="B7" s="19"/>
    </row>
    <row r="8" spans="1:5" x14ac:dyDescent="0.2">
      <c r="A8" s="18"/>
      <c r="B8" s="20" t="s">
        <v>0</v>
      </c>
    </row>
    <row r="9" spans="1:5" x14ac:dyDescent="0.2">
      <c r="A9" s="21" t="s">
        <v>1</v>
      </c>
      <c r="B9" s="22" t="s">
        <v>2</v>
      </c>
    </row>
    <row r="10" spans="1:5" x14ac:dyDescent="0.2">
      <c r="A10" s="21" t="s">
        <v>3</v>
      </c>
      <c r="B10" s="22" t="s">
        <v>4</v>
      </c>
    </row>
    <row r="11" spans="1:5" x14ac:dyDescent="0.2">
      <c r="A11" s="21" t="s">
        <v>5</v>
      </c>
      <c r="B11" s="22" t="s">
        <v>6</v>
      </c>
    </row>
    <row r="12" spans="1:5" x14ac:dyDescent="0.2">
      <c r="A12" s="21" t="s">
        <v>91</v>
      </c>
      <c r="B12" s="22" t="s">
        <v>568</v>
      </c>
    </row>
    <row r="13" spans="1:5" x14ac:dyDescent="0.2">
      <c r="A13" s="21" t="s">
        <v>7</v>
      </c>
      <c r="B13" s="22" t="s">
        <v>569</v>
      </c>
    </row>
    <row r="14" spans="1:5" x14ac:dyDescent="0.2">
      <c r="A14" s="21" t="s">
        <v>8</v>
      </c>
      <c r="B14" s="22" t="s">
        <v>90</v>
      </c>
    </row>
    <row r="15" spans="1:5" x14ac:dyDescent="0.2">
      <c r="A15" s="21" t="s">
        <v>9</v>
      </c>
      <c r="B15" s="22" t="s">
        <v>10</v>
      </c>
    </row>
    <row r="16" spans="1:5" x14ac:dyDescent="0.2">
      <c r="A16" s="21" t="s">
        <v>11</v>
      </c>
      <c r="B16" s="22" t="s">
        <v>12</v>
      </c>
    </row>
    <row r="17" spans="1:2" x14ac:dyDescent="0.2">
      <c r="A17" s="21" t="s">
        <v>13</v>
      </c>
      <c r="B17" s="22" t="s">
        <v>14</v>
      </c>
    </row>
    <row r="18" spans="1:2" x14ac:dyDescent="0.2">
      <c r="A18" s="21" t="s">
        <v>15</v>
      </c>
      <c r="B18" s="22" t="s">
        <v>16</v>
      </c>
    </row>
    <row r="19" spans="1:2" x14ac:dyDescent="0.2">
      <c r="A19" s="21" t="s">
        <v>17</v>
      </c>
      <c r="B19" s="22" t="s">
        <v>570</v>
      </c>
    </row>
    <row r="20" spans="1:2" x14ac:dyDescent="0.2">
      <c r="A20" s="21" t="s">
        <v>18</v>
      </c>
      <c r="B20" s="22" t="s">
        <v>19</v>
      </c>
    </row>
    <row r="21" spans="1:2" x14ac:dyDescent="0.2">
      <c r="A21" s="21" t="s">
        <v>20</v>
      </c>
      <c r="B21" s="22" t="s">
        <v>116</v>
      </c>
    </row>
    <row r="22" spans="1:2" x14ac:dyDescent="0.2">
      <c r="A22" s="21" t="s">
        <v>21</v>
      </c>
      <c r="B22" s="22" t="s">
        <v>22</v>
      </c>
    </row>
    <row r="23" spans="1:2" x14ac:dyDescent="0.2">
      <c r="A23" s="21" t="s">
        <v>508</v>
      </c>
      <c r="B23" s="22" t="s">
        <v>233</v>
      </c>
    </row>
    <row r="24" spans="1:2" x14ac:dyDescent="0.2">
      <c r="A24" s="21" t="s">
        <v>509</v>
      </c>
      <c r="B24" s="22" t="s">
        <v>511</v>
      </c>
    </row>
    <row r="25" spans="1:2" x14ac:dyDescent="0.2">
      <c r="A25" s="21" t="s">
        <v>510</v>
      </c>
      <c r="B25" s="22" t="s">
        <v>270</v>
      </c>
    </row>
    <row r="26" spans="1:2" x14ac:dyDescent="0.2">
      <c r="A26" s="21" t="s">
        <v>512</v>
      </c>
      <c r="B26" s="22" t="s">
        <v>287</v>
      </c>
    </row>
    <row r="27" spans="1:2" x14ac:dyDescent="0.2">
      <c r="A27" s="21" t="s">
        <v>23</v>
      </c>
      <c r="B27" s="22" t="s">
        <v>24</v>
      </c>
    </row>
    <row r="28" spans="1:2" x14ac:dyDescent="0.2">
      <c r="A28" s="21" t="s">
        <v>25</v>
      </c>
      <c r="B28" s="22" t="s">
        <v>26</v>
      </c>
    </row>
    <row r="29" spans="1:2" x14ac:dyDescent="0.2">
      <c r="A29" s="21" t="s">
        <v>27</v>
      </c>
      <c r="B29" s="22" t="s">
        <v>28</v>
      </c>
    </row>
    <row r="30" spans="1:2" x14ac:dyDescent="0.2">
      <c r="A30" s="21" t="s">
        <v>29</v>
      </c>
      <c r="B30" s="22" t="s">
        <v>30</v>
      </c>
    </row>
    <row r="31" spans="1:2" x14ac:dyDescent="0.2">
      <c r="A31" s="21" t="s">
        <v>42</v>
      </c>
      <c r="B31" s="22" t="s">
        <v>43</v>
      </c>
    </row>
    <row r="32" spans="1:2" x14ac:dyDescent="0.2">
      <c r="A32" s="18"/>
      <c r="B32" s="23"/>
    </row>
    <row r="33" spans="1:2" x14ac:dyDescent="0.2">
      <c r="A33" s="18"/>
      <c r="B33" s="20"/>
    </row>
    <row r="34" spans="1:2" x14ac:dyDescent="0.2">
      <c r="A34" s="21" t="s">
        <v>40</v>
      </c>
      <c r="B34" s="22" t="s">
        <v>35</v>
      </c>
    </row>
    <row r="35" spans="1:2" x14ac:dyDescent="0.2">
      <c r="A35" s="21" t="s">
        <v>41</v>
      </c>
      <c r="B35" s="22" t="s">
        <v>36</v>
      </c>
    </row>
    <row r="36" spans="1:2" x14ac:dyDescent="0.2">
      <c r="A36" s="18"/>
      <c r="B36" s="23"/>
    </row>
    <row r="37" spans="1:2" x14ac:dyDescent="0.2">
      <c r="A37" s="18"/>
      <c r="B37" s="19" t="s">
        <v>38</v>
      </c>
    </row>
    <row r="38" spans="1:2" x14ac:dyDescent="0.2">
      <c r="A38" s="18" t="s">
        <v>39</v>
      </c>
      <c r="B38" s="22" t="s">
        <v>31</v>
      </c>
    </row>
    <row r="39" spans="1:2" x14ac:dyDescent="0.2">
      <c r="A39" s="18"/>
      <c r="B39" s="22" t="s">
        <v>32</v>
      </c>
    </row>
    <row r="40" spans="1:2" ht="12" thickBot="1" x14ac:dyDescent="0.25">
      <c r="A40" s="24"/>
      <c r="B40" s="2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headerFooter>
    <oddHeader>&amp;CNOTAS A LOS ESTADOS FINANCIEROS</oddHead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50"/>
  <sheetViews>
    <sheetView zoomScale="90" zoomScaleNormal="90" zoomScaleSheetLayoutView="80" workbookViewId="0">
      <selection sqref="A1:G1"/>
    </sheetView>
  </sheetViews>
  <sheetFormatPr baseColWidth="10" defaultColWidth="9.140625" defaultRowHeight="11.25" x14ac:dyDescent="0.2"/>
  <cols>
    <col min="1" max="1" width="10" style="6" customWidth="1"/>
    <col min="2" max="2" width="73.28515625" style="6" bestFit="1" customWidth="1"/>
    <col min="3" max="3" width="16.42578125" style="6" bestFit="1" customWidth="1"/>
    <col min="4" max="4" width="16.42578125" style="6" customWidth="1"/>
    <col min="5" max="5" width="16.140625" style="6" customWidth="1"/>
    <col min="6" max="7" width="17.5703125" style="6" customWidth="1"/>
    <col min="8" max="8" width="41.42578125" style="6" customWidth="1"/>
    <col min="9" max="9" width="52.7109375" style="6" bestFit="1" customWidth="1"/>
    <col min="10" max="10" width="14.140625" style="6" bestFit="1" customWidth="1"/>
    <col min="11" max="16384" width="9.140625" style="6"/>
  </cols>
  <sheetData>
    <row r="1" spans="1:9" s="3" customFormat="1" ht="19.5" customHeight="1" x14ac:dyDescent="0.25">
      <c r="A1" s="142" t="str">
        <f>'Notas a los Edos Financieros'!A1</f>
        <v>MUNICIPIO DE GUANAJUATO</v>
      </c>
      <c r="B1" s="143"/>
      <c r="C1" s="143"/>
      <c r="D1" s="143"/>
      <c r="E1" s="143"/>
      <c r="F1" s="143"/>
      <c r="G1" s="143"/>
      <c r="H1" s="107" t="s">
        <v>118</v>
      </c>
      <c r="I1" s="108">
        <f>'Notas a los Edos Financieros'!E1</f>
        <v>2020</v>
      </c>
    </row>
    <row r="2" spans="1:9" s="3" customFormat="1" ht="19.5" customHeight="1" x14ac:dyDescent="0.25">
      <c r="A2" s="142" t="s">
        <v>119</v>
      </c>
      <c r="B2" s="143"/>
      <c r="C2" s="143"/>
      <c r="D2" s="143"/>
      <c r="E2" s="143"/>
      <c r="F2" s="143"/>
      <c r="G2" s="143"/>
      <c r="H2" s="107" t="s">
        <v>120</v>
      </c>
      <c r="I2" s="108" t="str">
        <f>'Notas a los Edos Financieros'!E2</f>
        <v>Trimestral</v>
      </c>
    </row>
    <row r="3" spans="1:9" s="3" customFormat="1" ht="19.5" customHeight="1" x14ac:dyDescent="0.25">
      <c r="A3" s="144" t="str">
        <f>'Notas a los Edos Financieros'!A3</f>
        <v>Correspondientes del 01 de Enero al 31 de Diciembre de 2020</v>
      </c>
      <c r="B3" s="145"/>
      <c r="C3" s="145"/>
      <c r="D3" s="145"/>
      <c r="E3" s="145"/>
      <c r="F3" s="145"/>
      <c r="G3" s="145"/>
      <c r="H3" s="116" t="s">
        <v>122</v>
      </c>
      <c r="I3" s="117">
        <f>'Notas a los Edos Financieros'!E3</f>
        <v>4</v>
      </c>
    </row>
    <row r="4" spans="1:9" x14ac:dyDescent="0.2">
      <c r="A4" s="26" t="s">
        <v>123</v>
      </c>
      <c r="B4" s="27"/>
      <c r="C4" s="27"/>
      <c r="D4" s="27"/>
      <c r="E4" s="27"/>
      <c r="F4" s="27"/>
      <c r="G4" s="27"/>
      <c r="H4" s="27"/>
      <c r="I4" s="27"/>
    </row>
    <row r="5" spans="1:9" x14ac:dyDescent="0.2">
      <c r="A5" s="28"/>
      <c r="B5" s="28"/>
      <c r="C5" s="28"/>
      <c r="D5" s="28"/>
      <c r="E5" s="28"/>
      <c r="F5" s="28"/>
      <c r="G5" s="28"/>
      <c r="H5" s="28"/>
      <c r="I5" s="28"/>
    </row>
    <row r="6" spans="1:9" x14ac:dyDescent="0.2">
      <c r="A6" s="27" t="s">
        <v>513</v>
      </c>
      <c r="B6" s="27"/>
      <c r="C6" s="27"/>
      <c r="D6" s="27"/>
      <c r="E6" s="27"/>
      <c r="F6" s="27"/>
      <c r="G6" s="27"/>
      <c r="H6" s="27"/>
      <c r="I6" s="27"/>
    </row>
    <row r="7" spans="1:9" x14ac:dyDescent="0.2">
      <c r="A7" s="36" t="s">
        <v>95</v>
      </c>
      <c r="B7" s="36" t="s">
        <v>92</v>
      </c>
      <c r="C7" s="36" t="s">
        <v>93</v>
      </c>
      <c r="D7" s="36"/>
      <c r="E7" s="36" t="s">
        <v>94</v>
      </c>
      <c r="F7" s="36"/>
      <c r="G7" s="36"/>
      <c r="H7" s="36"/>
      <c r="I7" s="36"/>
    </row>
    <row r="8" spans="1:9" x14ac:dyDescent="0.2">
      <c r="A8" s="46">
        <v>1114</v>
      </c>
      <c r="B8" s="47" t="s">
        <v>124</v>
      </c>
      <c r="C8" s="48">
        <v>0</v>
      </c>
      <c r="D8" s="48"/>
      <c r="E8" s="28"/>
      <c r="F8" s="28"/>
      <c r="G8" s="28"/>
      <c r="H8" s="28"/>
      <c r="I8" s="28"/>
    </row>
    <row r="9" spans="1:9" x14ac:dyDescent="0.2">
      <c r="A9" s="46">
        <v>1115</v>
      </c>
      <c r="B9" s="47" t="s">
        <v>125</v>
      </c>
      <c r="C9" s="48">
        <v>0</v>
      </c>
      <c r="D9" s="48"/>
      <c r="E9" s="28"/>
      <c r="F9" s="28"/>
      <c r="G9" s="28"/>
      <c r="H9" s="28"/>
      <c r="I9" s="28"/>
    </row>
    <row r="10" spans="1:9" x14ac:dyDescent="0.2">
      <c r="A10" s="46">
        <v>1121</v>
      </c>
      <c r="B10" s="47" t="s">
        <v>126</v>
      </c>
      <c r="C10" s="48">
        <f>SUM(C11:C14)</f>
        <v>50587448.760000005</v>
      </c>
      <c r="D10" s="48"/>
      <c r="E10" s="28"/>
      <c r="F10" s="28"/>
      <c r="G10" s="28"/>
      <c r="H10" s="28"/>
      <c r="I10" s="28"/>
    </row>
    <row r="11" spans="1:9" x14ac:dyDescent="0.2">
      <c r="A11" s="119">
        <v>112100201</v>
      </c>
      <c r="B11" s="50" t="s">
        <v>522</v>
      </c>
      <c r="C11" s="51">
        <v>16641735.66</v>
      </c>
      <c r="D11" s="51"/>
      <c r="E11" s="50" t="s">
        <v>564</v>
      </c>
      <c r="F11" s="28"/>
      <c r="G11" s="28"/>
      <c r="H11" s="28"/>
      <c r="I11" s="28"/>
    </row>
    <row r="12" spans="1:9" x14ac:dyDescent="0.2">
      <c r="A12" s="119">
        <v>112100221</v>
      </c>
      <c r="B12" s="50" t="s">
        <v>523</v>
      </c>
      <c r="C12" s="51">
        <v>1080746.44</v>
      </c>
      <c r="D12" s="51"/>
      <c r="E12" s="50" t="s">
        <v>564</v>
      </c>
      <c r="F12" s="28"/>
      <c r="G12" s="28"/>
      <c r="H12" s="28"/>
      <c r="I12" s="28"/>
    </row>
    <row r="13" spans="1:9" x14ac:dyDescent="0.2">
      <c r="A13" s="119">
        <v>112100227</v>
      </c>
      <c r="B13" s="50" t="s">
        <v>576</v>
      </c>
      <c r="C13" s="51">
        <v>12781977.060000001</v>
      </c>
      <c r="D13" s="51"/>
      <c r="E13" s="50" t="s">
        <v>564</v>
      </c>
      <c r="F13" s="28"/>
      <c r="G13" s="28"/>
      <c r="H13" s="28"/>
      <c r="I13" s="28"/>
    </row>
    <row r="14" spans="1:9" x14ac:dyDescent="0.2">
      <c r="A14" s="119">
        <v>112100228</v>
      </c>
      <c r="B14" s="50" t="s">
        <v>577</v>
      </c>
      <c r="C14" s="51">
        <v>20082989.600000001</v>
      </c>
      <c r="D14" s="51"/>
      <c r="E14" s="50" t="s">
        <v>564</v>
      </c>
      <c r="F14" s="28"/>
      <c r="G14" s="28"/>
      <c r="H14" s="28"/>
      <c r="I14" s="28"/>
    </row>
    <row r="15" spans="1:9" x14ac:dyDescent="0.2">
      <c r="A15" s="46">
        <v>1211</v>
      </c>
      <c r="B15" s="47" t="s">
        <v>127</v>
      </c>
      <c r="C15" s="48">
        <v>0</v>
      </c>
      <c r="D15" s="48"/>
      <c r="E15" s="28"/>
      <c r="F15" s="28"/>
      <c r="G15" s="28"/>
      <c r="H15" s="28"/>
      <c r="I15" s="28"/>
    </row>
    <row r="16" spans="1:9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x14ac:dyDescent="0.2">
      <c r="A17" s="27" t="s">
        <v>524</v>
      </c>
      <c r="B17" s="27"/>
      <c r="C17" s="27"/>
      <c r="D17" s="27"/>
      <c r="E17" s="27"/>
      <c r="F17" s="27"/>
      <c r="G17" s="27"/>
      <c r="H17" s="27"/>
      <c r="I17" s="27"/>
    </row>
    <row r="18" spans="1:9" x14ac:dyDescent="0.2">
      <c r="A18" s="36" t="s">
        <v>95</v>
      </c>
      <c r="B18" s="36" t="s">
        <v>92</v>
      </c>
      <c r="C18" s="36" t="s">
        <v>93</v>
      </c>
      <c r="D18" s="36">
        <v>2019</v>
      </c>
      <c r="E18" s="36">
        <v>2018</v>
      </c>
      <c r="F18" s="36">
        <f>E18-1</f>
        <v>2017</v>
      </c>
      <c r="G18" s="36">
        <f>F18-1</f>
        <v>2016</v>
      </c>
      <c r="H18" s="36">
        <f>G18-1</f>
        <v>2015</v>
      </c>
      <c r="I18" s="36" t="s">
        <v>117</v>
      </c>
    </row>
    <row r="19" spans="1:9" x14ac:dyDescent="0.2">
      <c r="A19" s="49">
        <v>1122</v>
      </c>
      <c r="B19" s="50" t="s">
        <v>128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28"/>
    </row>
    <row r="20" spans="1:9" x14ac:dyDescent="0.2">
      <c r="A20" s="49">
        <v>1124</v>
      </c>
      <c r="B20" s="50" t="s">
        <v>129</v>
      </c>
      <c r="C20" s="51">
        <v>450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135" t="s">
        <v>593</v>
      </c>
    </row>
    <row r="21" spans="1:9" x14ac:dyDescent="0.2">
      <c r="A21" s="28"/>
      <c r="B21" s="28"/>
      <c r="C21" s="28"/>
      <c r="D21" s="28"/>
      <c r="E21" s="28"/>
      <c r="F21" s="28"/>
      <c r="G21" s="28"/>
      <c r="H21" s="28"/>
      <c r="I21" s="28"/>
    </row>
    <row r="22" spans="1:9" x14ac:dyDescent="0.2">
      <c r="A22" s="27" t="s">
        <v>514</v>
      </c>
      <c r="B22" s="27"/>
      <c r="C22" s="27"/>
      <c r="D22" s="27"/>
      <c r="E22" s="27"/>
      <c r="F22" s="27"/>
      <c r="G22" s="27"/>
      <c r="H22" s="27"/>
      <c r="I22" s="27"/>
    </row>
    <row r="23" spans="1:9" x14ac:dyDescent="0.2">
      <c r="A23" s="36" t="s">
        <v>95</v>
      </c>
      <c r="B23" s="36" t="s">
        <v>92</v>
      </c>
      <c r="C23" s="36" t="s">
        <v>93</v>
      </c>
      <c r="D23" s="36" t="s">
        <v>130</v>
      </c>
      <c r="E23" s="36" t="s">
        <v>131</v>
      </c>
      <c r="F23" s="36" t="s">
        <v>132</v>
      </c>
      <c r="G23" s="36" t="s">
        <v>133</v>
      </c>
      <c r="H23" s="141" t="s">
        <v>134</v>
      </c>
      <c r="I23" s="141"/>
    </row>
    <row r="24" spans="1:9" x14ac:dyDescent="0.2">
      <c r="A24" s="46">
        <v>1123</v>
      </c>
      <c r="B24" s="47" t="s">
        <v>135</v>
      </c>
      <c r="C24" s="48">
        <f>SUM(C25:C70)</f>
        <v>92522.76999999996</v>
      </c>
      <c r="E24" s="42"/>
      <c r="F24" s="48">
        <f>SUM(F25:F70)</f>
        <v>92522.76999999996</v>
      </c>
      <c r="G24" s="42"/>
      <c r="H24" s="126"/>
    </row>
    <row r="25" spans="1:9" x14ac:dyDescent="0.2">
      <c r="A25" s="132">
        <v>112300001</v>
      </c>
      <c r="B25" s="50" t="s">
        <v>601</v>
      </c>
      <c r="C25" s="52">
        <v>2113.91</v>
      </c>
      <c r="E25" s="43"/>
      <c r="F25" s="52">
        <v>2113.91</v>
      </c>
      <c r="G25" s="43"/>
      <c r="H25" s="135" t="s">
        <v>578</v>
      </c>
    </row>
    <row r="26" spans="1:9" x14ac:dyDescent="0.2">
      <c r="A26" s="132">
        <v>112300001</v>
      </c>
      <c r="B26" s="50" t="s">
        <v>602</v>
      </c>
      <c r="C26" s="52">
        <v>576.24</v>
      </c>
      <c r="E26" s="43"/>
      <c r="F26" s="52">
        <v>576.24</v>
      </c>
      <c r="G26" s="43"/>
      <c r="H26" s="135" t="s">
        <v>581</v>
      </c>
    </row>
    <row r="27" spans="1:9" x14ac:dyDescent="0.2">
      <c r="A27" s="132">
        <v>112300001</v>
      </c>
      <c r="B27" s="50" t="s">
        <v>603</v>
      </c>
      <c r="C27" s="52">
        <v>72</v>
      </c>
      <c r="E27" s="52"/>
      <c r="F27" s="6">
        <v>72</v>
      </c>
      <c r="G27" s="43"/>
      <c r="H27" s="135" t="s">
        <v>581</v>
      </c>
    </row>
    <row r="28" spans="1:9" x14ac:dyDescent="0.2">
      <c r="A28" s="132">
        <v>112300001</v>
      </c>
      <c r="B28" s="50" t="s">
        <v>604</v>
      </c>
      <c r="C28" s="52">
        <v>37.270000000000003</v>
      </c>
      <c r="E28" s="52"/>
      <c r="F28" s="6">
        <v>37.270000000000003</v>
      </c>
      <c r="G28" s="43"/>
      <c r="H28" s="135" t="s">
        <v>578</v>
      </c>
    </row>
    <row r="29" spans="1:9" x14ac:dyDescent="0.2">
      <c r="A29" s="132">
        <v>112300001</v>
      </c>
      <c r="B29" s="50" t="s">
        <v>605</v>
      </c>
      <c r="C29" s="52">
        <v>2083.4299999999998</v>
      </c>
      <c r="E29" s="43"/>
      <c r="F29" s="52">
        <v>2083.4299999999998</v>
      </c>
      <c r="G29" s="43"/>
      <c r="H29" s="135" t="s">
        <v>578</v>
      </c>
    </row>
    <row r="30" spans="1:9" x14ac:dyDescent="0.2">
      <c r="A30" s="132">
        <v>112300001</v>
      </c>
      <c r="B30" s="50" t="s">
        <v>606</v>
      </c>
      <c r="C30" s="52">
        <v>2100</v>
      </c>
      <c r="E30" s="52"/>
      <c r="F30" s="6">
        <v>2100</v>
      </c>
      <c r="G30" s="43"/>
      <c r="H30" s="135" t="s">
        <v>578</v>
      </c>
    </row>
    <row r="31" spans="1:9" x14ac:dyDescent="0.2">
      <c r="A31" s="132">
        <v>112300001</v>
      </c>
      <c r="B31" s="50" t="s">
        <v>607</v>
      </c>
      <c r="C31" s="52">
        <v>991.8</v>
      </c>
      <c r="E31" s="43"/>
      <c r="F31" s="52">
        <v>991.8</v>
      </c>
      <c r="G31" s="43"/>
      <c r="H31" s="135" t="s">
        <v>578</v>
      </c>
    </row>
    <row r="32" spans="1:9" x14ac:dyDescent="0.2">
      <c r="A32" s="132">
        <v>112300001</v>
      </c>
      <c r="B32" s="50" t="s">
        <v>608</v>
      </c>
      <c r="C32" s="52">
        <v>1732.8</v>
      </c>
      <c r="E32" s="52"/>
      <c r="F32" s="6">
        <v>1732.8</v>
      </c>
      <c r="G32" s="43"/>
      <c r="H32" s="135" t="s">
        <v>578</v>
      </c>
    </row>
    <row r="33" spans="1:8" x14ac:dyDescent="0.2">
      <c r="A33" s="132">
        <v>112300001</v>
      </c>
      <c r="B33" s="50" t="s">
        <v>609</v>
      </c>
      <c r="C33" s="52">
        <v>4098.7</v>
      </c>
      <c r="E33" s="43"/>
      <c r="F33" s="52">
        <v>4098.7</v>
      </c>
      <c r="G33" s="43"/>
      <c r="H33" s="135" t="s">
        <v>578</v>
      </c>
    </row>
    <row r="34" spans="1:8" x14ac:dyDescent="0.2">
      <c r="A34" s="132">
        <v>112300001</v>
      </c>
      <c r="B34" s="50" t="s">
        <v>610</v>
      </c>
      <c r="C34" s="52">
        <v>345.6</v>
      </c>
      <c r="E34" s="43"/>
      <c r="F34" s="52">
        <v>345.6</v>
      </c>
      <c r="G34" s="43"/>
      <c r="H34" s="135" t="s">
        <v>581</v>
      </c>
    </row>
    <row r="35" spans="1:8" x14ac:dyDescent="0.2">
      <c r="A35" s="132">
        <v>112300001</v>
      </c>
      <c r="B35" s="50" t="s">
        <v>611</v>
      </c>
      <c r="C35" s="52">
        <v>37.26</v>
      </c>
      <c r="E35" s="52"/>
      <c r="F35" s="6">
        <v>37.26</v>
      </c>
      <c r="G35" s="43"/>
      <c r="H35" s="135" t="s">
        <v>578</v>
      </c>
    </row>
    <row r="36" spans="1:8" x14ac:dyDescent="0.2">
      <c r="A36" s="132">
        <v>112300001</v>
      </c>
      <c r="B36" s="50" t="s">
        <v>612</v>
      </c>
      <c r="C36" s="52">
        <v>3500</v>
      </c>
      <c r="E36" s="43"/>
      <c r="F36" s="52">
        <v>3500</v>
      </c>
      <c r="G36" s="43"/>
      <c r="H36" s="135" t="s">
        <v>578</v>
      </c>
    </row>
    <row r="37" spans="1:8" x14ac:dyDescent="0.2">
      <c r="A37" s="132">
        <v>112300001</v>
      </c>
      <c r="B37" s="50" t="s">
        <v>613</v>
      </c>
      <c r="C37" s="52">
        <v>5425</v>
      </c>
      <c r="E37" s="43"/>
      <c r="F37" s="52">
        <v>5425</v>
      </c>
      <c r="G37" s="43"/>
      <c r="H37" s="135" t="s">
        <v>581</v>
      </c>
    </row>
    <row r="38" spans="1:8" x14ac:dyDescent="0.2">
      <c r="A38" s="132">
        <v>112300001</v>
      </c>
      <c r="B38" s="50" t="s">
        <v>614</v>
      </c>
      <c r="C38" s="52">
        <v>1524.43</v>
      </c>
      <c r="E38" s="52"/>
      <c r="F38" s="134">
        <v>1524.43</v>
      </c>
      <c r="G38" s="43"/>
      <c r="H38" s="135" t="s">
        <v>581</v>
      </c>
    </row>
    <row r="39" spans="1:8" x14ac:dyDescent="0.2">
      <c r="A39" s="132">
        <v>112300001</v>
      </c>
      <c r="B39" s="50" t="s">
        <v>615</v>
      </c>
      <c r="C39" s="52">
        <v>1684.69</v>
      </c>
      <c r="E39" s="52"/>
      <c r="F39" s="134">
        <v>1684.69</v>
      </c>
      <c r="G39" s="43"/>
      <c r="H39" s="135" t="s">
        <v>581</v>
      </c>
    </row>
    <row r="40" spans="1:8" x14ac:dyDescent="0.2">
      <c r="A40" s="132">
        <v>112300001</v>
      </c>
      <c r="B40" s="50" t="s">
        <v>616</v>
      </c>
      <c r="C40" s="52">
        <v>857.52</v>
      </c>
      <c r="E40" s="52"/>
      <c r="F40" s="134">
        <v>857.52</v>
      </c>
      <c r="G40" s="43"/>
      <c r="H40" s="135" t="s">
        <v>578</v>
      </c>
    </row>
    <row r="41" spans="1:8" x14ac:dyDescent="0.2">
      <c r="A41" s="132">
        <v>112300001</v>
      </c>
      <c r="B41" s="50" t="s">
        <v>617</v>
      </c>
      <c r="C41" s="52">
        <v>1943.61</v>
      </c>
      <c r="E41" s="52"/>
      <c r="F41" s="134">
        <v>1943.61</v>
      </c>
      <c r="G41" s="43"/>
      <c r="H41" s="135" t="s">
        <v>578</v>
      </c>
    </row>
    <row r="42" spans="1:8" x14ac:dyDescent="0.2">
      <c r="A42" s="132">
        <v>112300001</v>
      </c>
      <c r="B42" s="50" t="s">
        <v>618</v>
      </c>
      <c r="C42" s="52">
        <v>372.86</v>
      </c>
      <c r="E42" s="52"/>
      <c r="F42" s="134">
        <v>372.86</v>
      </c>
      <c r="G42" s="43"/>
      <c r="H42" s="135" t="s">
        <v>578</v>
      </c>
    </row>
    <row r="43" spans="1:8" x14ac:dyDescent="0.2">
      <c r="A43" s="132">
        <v>112300001</v>
      </c>
      <c r="B43" s="50" t="s">
        <v>619</v>
      </c>
      <c r="C43" s="52">
        <v>4781.04</v>
      </c>
      <c r="D43" s="52"/>
      <c r="F43" s="134">
        <v>4781.04</v>
      </c>
      <c r="G43" s="43"/>
      <c r="H43" s="135" t="s">
        <v>581</v>
      </c>
    </row>
    <row r="44" spans="1:8" x14ac:dyDescent="0.2">
      <c r="A44" s="132">
        <v>112300001</v>
      </c>
      <c r="B44" s="50" t="s">
        <v>620</v>
      </c>
      <c r="C44" s="52">
        <v>16481.599999999999</v>
      </c>
      <c r="E44" s="52"/>
      <c r="F44" s="134">
        <v>16481.599999999999</v>
      </c>
      <c r="G44" s="43"/>
      <c r="H44" s="135" t="s">
        <v>581</v>
      </c>
    </row>
    <row r="45" spans="1:8" x14ac:dyDescent="0.2">
      <c r="A45" s="132">
        <v>112300001</v>
      </c>
      <c r="B45" s="50" t="s">
        <v>621</v>
      </c>
      <c r="C45" s="52">
        <v>1934.46</v>
      </c>
      <c r="E45" s="52"/>
      <c r="F45" s="134">
        <v>1934.46</v>
      </c>
      <c r="G45" s="43"/>
      <c r="H45" s="135" t="s">
        <v>578</v>
      </c>
    </row>
    <row r="46" spans="1:8" x14ac:dyDescent="0.2">
      <c r="A46" s="132">
        <v>112300001</v>
      </c>
      <c r="B46" s="50" t="s">
        <v>622</v>
      </c>
      <c r="C46" s="52">
        <v>2287</v>
      </c>
      <c r="E46" s="52"/>
      <c r="F46" s="134">
        <v>2287</v>
      </c>
      <c r="G46" s="43"/>
      <c r="H46" s="135" t="s">
        <v>578</v>
      </c>
    </row>
    <row r="47" spans="1:8" x14ac:dyDescent="0.2">
      <c r="A47" s="132">
        <v>112300001</v>
      </c>
      <c r="B47" s="50" t="s">
        <v>623</v>
      </c>
      <c r="C47" s="52">
        <v>3250</v>
      </c>
      <c r="E47" s="52"/>
      <c r="F47" s="134">
        <v>3250</v>
      </c>
      <c r="G47" s="43"/>
      <c r="H47" s="135" t="s">
        <v>578</v>
      </c>
    </row>
    <row r="48" spans="1:8" x14ac:dyDescent="0.2">
      <c r="A48" s="132">
        <v>112300001</v>
      </c>
      <c r="B48" s="50" t="s">
        <v>624</v>
      </c>
      <c r="C48" s="52">
        <v>2113.9</v>
      </c>
      <c r="E48" s="52"/>
      <c r="F48" s="134">
        <v>2113.9</v>
      </c>
      <c r="G48" s="43"/>
      <c r="H48" s="135" t="s">
        <v>578</v>
      </c>
    </row>
    <row r="49" spans="1:8" x14ac:dyDescent="0.2">
      <c r="A49" s="132">
        <v>112300001</v>
      </c>
      <c r="B49" s="50" t="s">
        <v>625</v>
      </c>
      <c r="C49" s="52">
        <v>303.58999999999997</v>
      </c>
      <c r="E49" s="52"/>
      <c r="F49" s="134">
        <v>303.58999999999997</v>
      </c>
      <c r="G49" s="43"/>
      <c r="H49" s="135" t="s">
        <v>578</v>
      </c>
    </row>
    <row r="50" spans="1:8" x14ac:dyDescent="0.2">
      <c r="A50" s="132">
        <v>112300001</v>
      </c>
      <c r="B50" s="50" t="s">
        <v>626</v>
      </c>
      <c r="C50" s="52">
        <v>1934.46</v>
      </c>
      <c r="E50" s="52"/>
      <c r="F50" s="134">
        <v>1934.46</v>
      </c>
      <c r="G50" s="43"/>
      <c r="H50" s="135" t="s">
        <v>578</v>
      </c>
    </row>
    <row r="51" spans="1:8" x14ac:dyDescent="0.2">
      <c r="A51" s="132">
        <v>112300001</v>
      </c>
      <c r="B51" s="50" t="s">
        <v>627</v>
      </c>
      <c r="C51" s="52">
        <v>1088.83</v>
      </c>
      <c r="E51" s="52"/>
      <c r="F51" s="134">
        <v>1088.83</v>
      </c>
      <c r="G51" s="43"/>
      <c r="H51" s="135" t="s">
        <v>578</v>
      </c>
    </row>
    <row r="52" spans="1:8" x14ac:dyDescent="0.2">
      <c r="A52" s="132">
        <v>112300001</v>
      </c>
      <c r="B52" s="50" t="s">
        <v>628</v>
      </c>
      <c r="C52" s="52">
        <v>1057.47</v>
      </c>
      <c r="E52" s="52"/>
      <c r="F52" s="134">
        <v>1057.47</v>
      </c>
      <c r="G52" s="43"/>
      <c r="H52" s="135" t="s">
        <v>578</v>
      </c>
    </row>
    <row r="53" spans="1:8" x14ac:dyDescent="0.2">
      <c r="A53" s="132">
        <v>112300001</v>
      </c>
      <c r="B53" s="50" t="s">
        <v>629</v>
      </c>
      <c r="C53" s="52">
        <v>1103.54</v>
      </c>
      <c r="E53" s="52"/>
      <c r="F53" s="134">
        <v>1103.54</v>
      </c>
      <c r="G53" s="43"/>
      <c r="H53" s="135" t="s">
        <v>578</v>
      </c>
    </row>
    <row r="54" spans="1:8" x14ac:dyDescent="0.2">
      <c r="A54" s="132">
        <v>112300001</v>
      </c>
      <c r="B54" s="50" t="s">
        <v>630</v>
      </c>
      <c r="C54" s="52">
        <v>2221.64</v>
      </c>
      <c r="E54" s="52"/>
      <c r="F54" s="134">
        <v>2221.64</v>
      </c>
      <c r="G54" s="43"/>
      <c r="H54" s="135" t="s">
        <v>578</v>
      </c>
    </row>
    <row r="55" spans="1:8" x14ac:dyDescent="0.2">
      <c r="A55" s="132">
        <v>112300001</v>
      </c>
      <c r="B55" s="50" t="s">
        <v>631</v>
      </c>
      <c r="C55" s="52">
        <v>1514.92</v>
      </c>
      <c r="E55" s="52"/>
      <c r="F55" s="134">
        <v>1514.92</v>
      </c>
      <c r="G55" s="43"/>
      <c r="H55" s="135" t="s">
        <v>578</v>
      </c>
    </row>
    <row r="56" spans="1:8" x14ac:dyDescent="0.2">
      <c r="A56" s="132">
        <v>112300001</v>
      </c>
      <c r="B56" s="50" t="s">
        <v>632</v>
      </c>
      <c r="C56" s="52">
        <v>4973.76</v>
      </c>
      <c r="E56" s="52"/>
      <c r="F56" s="134">
        <v>4973.76</v>
      </c>
      <c r="G56" s="43"/>
      <c r="H56" s="135" t="s">
        <v>578</v>
      </c>
    </row>
    <row r="57" spans="1:8" x14ac:dyDescent="0.2">
      <c r="A57" s="132">
        <v>112300001</v>
      </c>
      <c r="B57" s="50" t="s">
        <v>633</v>
      </c>
      <c r="C57" s="52">
        <v>2384.92</v>
      </c>
      <c r="E57" s="52"/>
      <c r="F57" s="134">
        <v>2384.92</v>
      </c>
      <c r="G57" s="43"/>
      <c r="H57" s="135" t="s">
        <v>578</v>
      </c>
    </row>
    <row r="58" spans="1:8" x14ac:dyDescent="0.2">
      <c r="A58" s="132">
        <v>112300001</v>
      </c>
      <c r="B58" s="50" t="s">
        <v>634</v>
      </c>
      <c r="C58" s="52">
        <v>674.52</v>
      </c>
      <c r="E58" s="52"/>
      <c r="F58" s="6">
        <v>674.52</v>
      </c>
      <c r="G58" s="43"/>
      <c r="H58" s="135" t="s">
        <v>578</v>
      </c>
    </row>
    <row r="59" spans="1:8" x14ac:dyDescent="0.2">
      <c r="A59" s="132">
        <v>112300001</v>
      </c>
      <c r="B59" s="50" t="s">
        <v>635</v>
      </c>
      <c r="C59" s="52">
        <v>1168.0999999999999</v>
      </c>
      <c r="E59" s="52"/>
      <c r="F59" s="6">
        <v>1168.0999999999999</v>
      </c>
      <c r="G59" s="43"/>
      <c r="H59" s="135" t="s">
        <v>578</v>
      </c>
    </row>
    <row r="60" spans="1:8" x14ac:dyDescent="0.2">
      <c r="A60" s="132">
        <v>112300001</v>
      </c>
      <c r="B60" s="50" t="s">
        <v>636</v>
      </c>
      <c r="C60" s="52">
        <v>1814.98</v>
      </c>
      <c r="E60" s="52"/>
      <c r="F60" s="6">
        <v>1814.98</v>
      </c>
      <c r="G60" s="43"/>
      <c r="H60" s="135" t="s">
        <v>578</v>
      </c>
    </row>
    <row r="61" spans="1:8" x14ac:dyDescent="0.2">
      <c r="A61" s="132">
        <v>112300001</v>
      </c>
      <c r="B61" s="50" t="s">
        <v>637</v>
      </c>
      <c r="C61" s="52">
        <v>1874.81</v>
      </c>
      <c r="E61" s="52"/>
      <c r="F61" s="6">
        <v>1874.81</v>
      </c>
      <c r="G61" s="43"/>
      <c r="H61" s="135" t="s">
        <v>578</v>
      </c>
    </row>
    <row r="62" spans="1:8" x14ac:dyDescent="0.2">
      <c r="A62" s="132">
        <v>112300001</v>
      </c>
      <c r="B62" s="50" t="s">
        <v>638</v>
      </c>
      <c r="C62" s="52">
        <v>2113.9</v>
      </c>
      <c r="E62" s="52"/>
      <c r="F62" s="6">
        <v>2113.9</v>
      </c>
      <c r="G62" s="43"/>
      <c r="H62" s="135" t="s">
        <v>578</v>
      </c>
    </row>
    <row r="63" spans="1:8" x14ac:dyDescent="0.2">
      <c r="A63" s="132">
        <v>112300001</v>
      </c>
      <c r="B63" s="50" t="s">
        <v>639</v>
      </c>
      <c r="C63" s="52">
        <v>1089.19</v>
      </c>
      <c r="E63" s="52"/>
      <c r="F63" s="6">
        <v>1089.19</v>
      </c>
      <c r="G63" s="43"/>
      <c r="H63" s="135" t="s">
        <v>578</v>
      </c>
    </row>
    <row r="64" spans="1:8" x14ac:dyDescent="0.2">
      <c r="A64" s="132">
        <v>112300001</v>
      </c>
      <c r="B64" s="50" t="s">
        <v>640</v>
      </c>
      <c r="C64" s="52">
        <v>1089.2</v>
      </c>
      <c r="E64" s="52"/>
      <c r="F64" s="6">
        <v>1089.2</v>
      </c>
      <c r="G64" s="43"/>
      <c r="H64" s="135" t="s">
        <v>578</v>
      </c>
    </row>
    <row r="65" spans="1:9" x14ac:dyDescent="0.2">
      <c r="A65" s="132">
        <v>112300001</v>
      </c>
      <c r="B65" s="50" t="s">
        <v>641</v>
      </c>
      <c r="C65" s="52">
        <v>303.58999999999997</v>
      </c>
      <c r="E65" s="52"/>
      <c r="F65" s="6">
        <v>303.58999999999997</v>
      </c>
      <c r="G65" s="43"/>
      <c r="H65" s="135" t="s">
        <v>578</v>
      </c>
    </row>
    <row r="66" spans="1:9" x14ac:dyDescent="0.2">
      <c r="A66" s="132">
        <v>112300001</v>
      </c>
      <c r="B66" s="50" t="s">
        <v>642</v>
      </c>
      <c r="C66" s="52">
        <v>303.58999999999997</v>
      </c>
      <c r="E66" s="52"/>
      <c r="F66" s="6">
        <v>303.58999999999997</v>
      </c>
      <c r="G66" s="43"/>
      <c r="H66" s="135" t="s">
        <v>578</v>
      </c>
    </row>
    <row r="67" spans="1:9" x14ac:dyDescent="0.2">
      <c r="A67" s="132">
        <v>112300001</v>
      </c>
      <c r="B67" s="50" t="s">
        <v>643</v>
      </c>
      <c r="C67" s="52">
        <v>303.58999999999997</v>
      </c>
      <c r="E67" s="52"/>
      <c r="F67" s="6">
        <v>303.58999999999997</v>
      </c>
      <c r="G67" s="43"/>
      <c r="H67" s="135" t="s">
        <v>578</v>
      </c>
    </row>
    <row r="68" spans="1:9" x14ac:dyDescent="0.2">
      <c r="A68" s="132">
        <v>112300001</v>
      </c>
      <c r="B68" s="50" t="s">
        <v>644</v>
      </c>
      <c r="C68" s="52">
        <v>1476.65</v>
      </c>
      <c r="E68" s="52"/>
      <c r="F68" s="6">
        <v>1476.65</v>
      </c>
      <c r="G68" s="43"/>
      <c r="H68" s="135" t="s">
        <v>578</v>
      </c>
    </row>
    <row r="69" spans="1:9" x14ac:dyDescent="0.2">
      <c r="A69" s="132">
        <v>112300001</v>
      </c>
      <c r="B69" s="50" t="s">
        <v>645</v>
      </c>
      <c r="C69" s="52">
        <v>1519.5</v>
      </c>
      <c r="E69" s="52"/>
      <c r="F69" s="6">
        <v>1519.5</v>
      </c>
      <c r="G69" s="43"/>
      <c r="H69" s="135" t="s">
        <v>578</v>
      </c>
    </row>
    <row r="70" spans="1:9" x14ac:dyDescent="0.2">
      <c r="A70" s="132">
        <v>112300001</v>
      </c>
      <c r="B70" s="50" t="s">
        <v>646</v>
      </c>
      <c r="C70" s="52">
        <v>1862.9</v>
      </c>
      <c r="E70" s="52"/>
      <c r="F70" s="6">
        <v>1862.9</v>
      </c>
      <c r="G70" s="43"/>
      <c r="H70" s="135" t="s">
        <v>578</v>
      </c>
    </row>
    <row r="71" spans="1:9" x14ac:dyDescent="0.2">
      <c r="A71" s="46">
        <v>1125</v>
      </c>
      <c r="B71" s="47" t="s">
        <v>136</v>
      </c>
      <c r="C71" s="48">
        <f>SUM(C72:C74)</f>
        <v>72900</v>
      </c>
      <c r="D71" s="48">
        <f>SUM(D72:D74)</f>
        <v>72900</v>
      </c>
      <c r="E71" s="42"/>
      <c r="F71" s="42"/>
      <c r="G71" s="42"/>
      <c r="H71" s="41"/>
    </row>
    <row r="72" spans="1:9" x14ac:dyDescent="0.2">
      <c r="A72" s="95">
        <v>112500001</v>
      </c>
      <c r="B72" s="96" t="s">
        <v>647</v>
      </c>
      <c r="C72" s="97">
        <v>21500</v>
      </c>
      <c r="D72" s="97">
        <v>21500</v>
      </c>
      <c r="E72" s="98"/>
      <c r="F72" s="98"/>
      <c r="G72" s="98"/>
      <c r="H72" s="122" t="s">
        <v>759</v>
      </c>
    </row>
    <row r="73" spans="1:9" x14ac:dyDescent="0.2">
      <c r="A73" s="95">
        <v>112500001</v>
      </c>
      <c r="B73" s="96" t="s">
        <v>648</v>
      </c>
      <c r="C73" s="97">
        <v>4200</v>
      </c>
      <c r="D73" s="97">
        <v>4200</v>
      </c>
      <c r="E73" s="98"/>
      <c r="F73" s="98"/>
      <c r="G73" s="98"/>
      <c r="H73" s="122" t="s">
        <v>759</v>
      </c>
    </row>
    <row r="74" spans="1:9" x14ac:dyDescent="0.2">
      <c r="A74" s="95">
        <v>112500001</v>
      </c>
      <c r="B74" s="96" t="s">
        <v>649</v>
      </c>
      <c r="C74" s="97">
        <v>47200</v>
      </c>
      <c r="D74" s="97">
        <v>47200</v>
      </c>
      <c r="E74" s="98"/>
      <c r="F74" s="98"/>
      <c r="G74" s="98"/>
      <c r="H74" s="122" t="s">
        <v>759</v>
      </c>
    </row>
    <row r="75" spans="1:9" x14ac:dyDescent="0.2">
      <c r="A75" s="112">
        <v>1126</v>
      </c>
      <c r="B75" s="100" t="s">
        <v>573</v>
      </c>
      <c r="C75" s="101">
        <v>0</v>
      </c>
      <c r="D75" s="101">
        <v>0</v>
      </c>
      <c r="E75" s="102"/>
      <c r="F75" s="102"/>
      <c r="G75" s="102"/>
      <c r="H75" s="103"/>
    </row>
    <row r="76" spans="1:9" x14ac:dyDescent="0.2">
      <c r="A76" s="99">
        <v>1129</v>
      </c>
      <c r="B76" s="100" t="s">
        <v>567</v>
      </c>
      <c r="C76" s="101">
        <f>SUM(C77:C153)</f>
        <v>68394661.649999991</v>
      </c>
      <c r="D76" s="101">
        <f>SUM(D77:D153)</f>
        <v>0</v>
      </c>
      <c r="E76" s="101">
        <f>SUM(E77:E153)</f>
        <v>-690950.75</v>
      </c>
      <c r="F76" s="101">
        <f>SUM(F77:F153)</f>
        <v>69085612.399999991</v>
      </c>
      <c r="G76" s="102"/>
      <c r="H76" s="136"/>
      <c r="I76" s="127"/>
    </row>
    <row r="77" spans="1:9" x14ac:dyDescent="0.2">
      <c r="A77" s="133">
        <v>112900001</v>
      </c>
      <c r="B77" s="96" t="s">
        <v>650</v>
      </c>
      <c r="C77" s="97">
        <v>895234.97</v>
      </c>
      <c r="D77" s="97">
        <v>0</v>
      </c>
      <c r="E77" s="97">
        <v>0</v>
      </c>
      <c r="F77" s="97">
        <v>895234.97</v>
      </c>
      <c r="G77" s="98"/>
      <c r="H77" s="122" t="s">
        <v>578</v>
      </c>
      <c r="I77" s="127"/>
    </row>
    <row r="78" spans="1:9" x14ac:dyDescent="0.2">
      <c r="A78" s="133">
        <v>112900001</v>
      </c>
      <c r="B78" s="96" t="s">
        <v>651</v>
      </c>
      <c r="C78" s="97">
        <v>300</v>
      </c>
      <c r="D78" s="97">
        <v>0</v>
      </c>
      <c r="E78" s="97">
        <v>0</v>
      </c>
      <c r="F78" s="97">
        <v>300</v>
      </c>
      <c r="G78" s="98"/>
      <c r="H78" s="122" t="s">
        <v>578</v>
      </c>
      <c r="I78" s="122"/>
    </row>
    <row r="79" spans="1:9" x14ac:dyDescent="0.2">
      <c r="A79" s="133">
        <v>112900001</v>
      </c>
      <c r="B79" s="96" t="s">
        <v>583</v>
      </c>
      <c r="C79" s="97">
        <v>24000</v>
      </c>
      <c r="D79" s="97">
        <v>0</v>
      </c>
      <c r="E79" s="97">
        <v>0</v>
      </c>
      <c r="F79" s="97">
        <v>24000</v>
      </c>
      <c r="G79" s="98"/>
      <c r="H79" s="122" t="s">
        <v>578</v>
      </c>
      <c r="I79" s="127"/>
    </row>
    <row r="80" spans="1:9" x14ac:dyDescent="0.2">
      <c r="A80" s="133">
        <v>112900001</v>
      </c>
      <c r="B80" s="96" t="s">
        <v>652</v>
      </c>
      <c r="C80" s="97">
        <v>12107910</v>
      </c>
      <c r="D80" s="97">
        <v>0</v>
      </c>
      <c r="E80" s="97">
        <v>0</v>
      </c>
      <c r="F80" s="97">
        <v>12107910</v>
      </c>
      <c r="G80" s="98"/>
      <c r="H80" s="122" t="s">
        <v>598</v>
      </c>
      <c r="I80" s="127"/>
    </row>
    <row r="81" spans="1:9" x14ac:dyDescent="0.2">
      <c r="A81" s="133">
        <v>112900001</v>
      </c>
      <c r="B81" s="96" t="s">
        <v>597</v>
      </c>
      <c r="C81" s="97">
        <v>839543.65</v>
      </c>
      <c r="D81" s="97">
        <v>0</v>
      </c>
      <c r="E81" s="97">
        <v>0</v>
      </c>
      <c r="F81" s="97">
        <v>839543.65</v>
      </c>
      <c r="G81" s="98"/>
      <c r="H81" s="122" t="s">
        <v>580</v>
      </c>
      <c r="I81" s="127"/>
    </row>
    <row r="82" spans="1:9" x14ac:dyDescent="0.2">
      <c r="A82" s="133">
        <v>112900001</v>
      </c>
      <c r="B82" s="96" t="s">
        <v>653</v>
      </c>
      <c r="C82" s="97">
        <v>804242.21</v>
      </c>
      <c r="D82" s="97">
        <v>0</v>
      </c>
      <c r="E82" s="97">
        <v>0</v>
      </c>
      <c r="F82" s="97">
        <v>804242.21</v>
      </c>
      <c r="G82" s="123"/>
      <c r="H82" s="122" t="s">
        <v>578</v>
      </c>
      <c r="I82" s="127"/>
    </row>
    <row r="83" spans="1:9" x14ac:dyDescent="0.2">
      <c r="A83" s="133">
        <v>112900001</v>
      </c>
      <c r="B83" s="96" t="s">
        <v>654</v>
      </c>
      <c r="C83" s="97">
        <v>4824</v>
      </c>
      <c r="D83" s="97">
        <v>0</v>
      </c>
      <c r="E83" s="97">
        <v>0</v>
      </c>
      <c r="F83" s="97">
        <v>4824</v>
      </c>
      <c r="G83" s="123"/>
      <c r="H83" s="122" t="s">
        <v>578</v>
      </c>
      <c r="I83" s="127"/>
    </row>
    <row r="84" spans="1:9" x14ac:dyDescent="0.2">
      <c r="A84" s="133">
        <v>112900001</v>
      </c>
      <c r="B84" s="96" t="s">
        <v>655</v>
      </c>
      <c r="C84" s="97">
        <v>95233</v>
      </c>
      <c r="D84" s="97">
        <v>0</v>
      </c>
      <c r="E84" s="97">
        <v>0</v>
      </c>
      <c r="F84" s="97">
        <v>95233</v>
      </c>
      <c r="G84" s="123"/>
      <c r="H84" s="122" t="s">
        <v>579</v>
      </c>
      <c r="I84" s="127"/>
    </row>
    <row r="85" spans="1:9" x14ac:dyDescent="0.2">
      <c r="A85" s="133">
        <v>112900001</v>
      </c>
      <c r="B85" s="96" t="s">
        <v>656</v>
      </c>
      <c r="C85" s="97">
        <v>1330</v>
      </c>
      <c r="D85" s="97">
        <v>0</v>
      </c>
      <c r="E85" s="97">
        <v>0</v>
      </c>
      <c r="F85" s="97">
        <v>1330</v>
      </c>
      <c r="G85" s="123"/>
      <c r="H85" s="122" t="s">
        <v>580</v>
      </c>
      <c r="I85" s="127"/>
    </row>
    <row r="86" spans="1:9" x14ac:dyDescent="0.2">
      <c r="A86" s="133">
        <v>112900001</v>
      </c>
      <c r="B86" s="96" t="s">
        <v>657</v>
      </c>
      <c r="C86" s="97">
        <v>543.95000000000005</v>
      </c>
      <c r="D86" s="97">
        <v>0</v>
      </c>
      <c r="E86" s="97">
        <v>0</v>
      </c>
      <c r="F86" s="97">
        <v>543.95000000000005</v>
      </c>
      <c r="G86" s="123"/>
      <c r="H86" s="122" t="s">
        <v>580</v>
      </c>
      <c r="I86" s="127"/>
    </row>
    <row r="87" spans="1:9" x14ac:dyDescent="0.2">
      <c r="A87" s="133">
        <v>112900001</v>
      </c>
      <c r="B87" s="96" t="s">
        <v>658</v>
      </c>
      <c r="C87" s="97">
        <v>1265.1600000000001</v>
      </c>
      <c r="D87" s="97">
        <v>0</v>
      </c>
      <c r="E87" s="97">
        <v>0</v>
      </c>
      <c r="F87" s="97">
        <v>1265.1600000000001</v>
      </c>
      <c r="G87" s="123"/>
      <c r="H87" s="122" t="s">
        <v>579</v>
      </c>
      <c r="I87" s="127"/>
    </row>
    <row r="88" spans="1:9" x14ac:dyDescent="0.2">
      <c r="A88" s="133">
        <v>112900001</v>
      </c>
      <c r="B88" s="96" t="s">
        <v>659</v>
      </c>
      <c r="C88" s="97">
        <v>255.58</v>
      </c>
      <c r="D88" s="97">
        <v>0</v>
      </c>
      <c r="E88" s="97">
        <v>0</v>
      </c>
      <c r="F88" s="97">
        <v>255.58</v>
      </c>
      <c r="G88" s="123"/>
      <c r="H88" s="122" t="s">
        <v>581</v>
      </c>
      <c r="I88" s="127"/>
    </row>
    <row r="89" spans="1:9" x14ac:dyDescent="0.2">
      <c r="A89" s="133">
        <v>112900001</v>
      </c>
      <c r="B89" s="96" t="s">
        <v>660</v>
      </c>
      <c r="C89" s="97">
        <v>40000</v>
      </c>
      <c r="D89" s="97">
        <v>0</v>
      </c>
      <c r="E89" s="97">
        <v>0</v>
      </c>
      <c r="F89" s="97">
        <v>40000</v>
      </c>
      <c r="G89" s="123"/>
      <c r="H89" s="122" t="s">
        <v>578</v>
      </c>
      <c r="I89" s="127"/>
    </row>
    <row r="90" spans="1:9" x14ac:dyDescent="0.2">
      <c r="A90" s="133">
        <v>112900001</v>
      </c>
      <c r="B90" s="96" t="s">
        <v>661</v>
      </c>
      <c r="C90" s="97">
        <v>64346</v>
      </c>
      <c r="D90" s="97">
        <v>0</v>
      </c>
      <c r="E90" s="97">
        <v>0</v>
      </c>
      <c r="F90" s="97">
        <v>64346</v>
      </c>
      <c r="G90" s="123"/>
      <c r="H90" s="122" t="s">
        <v>581</v>
      </c>
      <c r="I90" s="127"/>
    </row>
    <row r="91" spans="1:9" x14ac:dyDescent="0.2">
      <c r="A91" s="133">
        <v>112900001</v>
      </c>
      <c r="B91" s="96" t="s">
        <v>662</v>
      </c>
      <c r="C91" s="97">
        <v>3320</v>
      </c>
      <c r="D91" s="97">
        <v>0</v>
      </c>
      <c r="E91" s="97">
        <v>0</v>
      </c>
      <c r="F91" s="97">
        <v>3320</v>
      </c>
      <c r="G91" s="123"/>
      <c r="H91" s="122" t="s">
        <v>582</v>
      </c>
      <c r="I91" s="127"/>
    </row>
    <row r="92" spans="1:9" x14ac:dyDescent="0.2">
      <c r="A92" s="133">
        <v>112900001</v>
      </c>
      <c r="B92" s="96" t="s">
        <v>663</v>
      </c>
      <c r="C92" s="97">
        <v>3073.12</v>
      </c>
      <c r="D92" s="97">
        <v>0</v>
      </c>
      <c r="E92" s="97">
        <v>0</v>
      </c>
      <c r="F92" s="97">
        <v>3073.12</v>
      </c>
      <c r="G92" s="123"/>
      <c r="H92" s="122" t="s">
        <v>582</v>
      </c>
      <c r="I92" s="127"/>
    </row>
    <row r="93" spans="1:9" x14ac:dyDescent="0.2">
      <c r="A93" s="133">
        <v>112900001</v>
      </c>
      <c r="B93" s="96" t="s">
        <v>664</v>
      </c>
      <c r="C93" s="97">
        <v>1660</v>
      </c>
      <c r="D93" s="97">
        <v>0</v>
      </c>
      <c r="E93" s="97">
        <v>0</v>
      </c>
      <c r="F93" s="97">
        <v>1660</v>
      </c>
      <c r="G93" s="123"/>
      <c r="H93" s="122" t="s">
        <v>582</v>
      </c>
      <c r="I93" s="127"/>
    </row>
    <row r="94" spans="1:9" x14ac:dyDescent="0.2">
      <c r="A94" s="133">
        <v>112900001</v>
      </c>
      <c r="B94" s="96" t="s">
        <v>665</v>
      </c>
      <c r="C94" s="97">
        <v>1627.24</v>
      </c>
      <c r="D94" s="97">
        <v>0</v>
      </c>
      <c r="E94" s="97">
        <v>0</v>
      </c>
      <c r="F94" s="97">
        <v>1627.24</v>
      </c>
      <c r="G94" s="123"/>
      <c r="H94" s="122" t="s">
        <v>582</v>
      </c>
      <c r="I94" s="127"/>
    </row>
    <row r="95" spans="1:9" x14ac:dyDescent="0.2">
      <c r="A95" s="133">
        <v>112900001</v>
      </c>
      <c r="B95" s="96" t="s">
        <v>666</v>
      </c>
      <c r="C95" s="97">
        <v>114400</v>
      </c>
      <c r="D95" s="97">
        <v>0</v>
      </c>
      <c r="E95" s="97">
        <v>0</v>
      </c>
      <c r="F95" s="97">
        <v>114400</v>
      </c>
      <c r="G95" s="123"/>
      <c r="H95" s="122" t="s">
        <v>582</v>
      </c>
      <c r="I95" s="127"/>
    </row>
    <row r="96" spans="1:9" x14ac:dyDescent="0.2">
      <c r="A96" s="133">
        <v>112900001</v>
      </c>
      <c r="B96" s="96" t="s">
        <v>667</v>
      </c>
      <c r="C96" s="97">
        <v>112590.9</v>
      </c>
      <c r="D96" s="97">
        <v>0</v>
      </c>
      <c r="E96" s="97">
        <v>0</v>
      </c>
      <c r="F96" s="97">
        <v>112590.9</v>
      </c>
      <c r="G96" s="123"/>
      <c r="H96" s="122" t="s">
        <v>582</v>
      </c>
      <c r="I96" s="127"/>
    </row>
    <row r="97" spans="1:9" x14ac:dyDescent="0.2">
      <c r="A97" s="133">
        <v>112900001</v>
      </c>
      <c r="B97" s="96" t="s">
        <v>668</v>
      </c>
      <c r="C97" s="97">
        <v>7500</v>
      </c>
      <c r="D97" s="97">
        <v>0</v>
      </c>
      <c r="E97" s="97">
        <v>0</v>
      </c>
      <c r="F97" s="97">
        <v>7500</v>
      </c>
      <c r="G97" s="123"/>
      <c r="H97" s="122" t="s">
        <v>582</v>
      </c>
      <c r="I97" s="127"/>
    </row>
    <row r="98" spans="1:9" x14ac:dyDescent="0.2">
      <c r="A98" s="133">
        <v>112900001</v>
      </c>
      <c r="B98" s="96" t="s">
        <v>669</v>
      </c>
      <c r="C98" s="97">
        <v>111300</v>
      </c>
      <c r="D98" s="97">
        <v>0</v>
      </c>
      <c r="E98" s="97">
        <v>0</v>
      </c>
      <c r="F98" s="97">
        <v>111300</v>
      </c>
      <c r="G98" s="123"/>
      <c r="H98" s="122" t="s">
        <v>582</v>
      </c>
      <c r="I98" s="127"/>
    </row>
    <row r="99" spans="1:9" x14ac:dyDescent="0.2">
      <c r="A99" s="133">
        <v>112900001</v>
      </c>
      <c r="B99" s="96" t="s">
        <v>670</v>
      </c>
      <c r="C99" s="97">
        <v>166920</v>
      </c>
      <c r="D99" s="97">
        <v>0</v>
      </c>
      <c r="E99" s="97">
        <v>0</v>
      </c>
      <c r="F99" s="97">
        <v>166920</v>
      </c>
      <c r="G99" s="123"/>
      <c r="H99" s="122" t="s">
        <v>582</v>
      </c>
      <c r="I99" s="127"/>
    </row>
    <row r="100" spans="1:9" x14ac:dyDescent="0.2">
      <c r="A100" s="133">
        <v>112900001</v>
      </c>
      <c r="B100" s="96" t="s">
        <v>671</v>
      </c>
      <c r="C100" s="97">
        <v>181354.77</v>
      </c>
      <c r="D100" s="97">
        <v>0</v>
      </c>
      <c r="E100" s="97">
        <v>0</v>
      </c>
      <c r="F100" s="97">
        <v>181354.77</v>
      </c>
      <c r="G100" s="123"/>
      <c r="H100" s="122" t="s">
        <v>582</v>
      </c>
      <c r="I100" s="127"/>
    </row>
    <row r="101" spans="1:9" x14ac:dyDescent="0.2">
      <c r="A101" s="133">
        <v>112900001</v>
      </c>
      <c r="B101" s="96" t="s">
        <v>672</v>
      </c>
      <c r="C101" s="97">
        <v>8500</v>
      </c>
      <c r="D101" s="97">
        <v>0</v>
      </c>
      <c r="E101" s="97">
        <v>0</v>
      </c>
      <c r="F101" s="97">
        <v>8500</v>
      </c>
      <c r="G101" s="123"/>
      <c r="H101" s="122" t="s">
        <v>582</v>
      </c>
      <c r="I101" s="127"/>
    </row>
    <row r="102" spans="1:9" x14ac:dyDescent="0.2">
      <c r="A102" s="133">
        <v>112900001</v>
      </c>
      <c r="B102" s="96" t="s">
        <v>673</v>
      </c>
      <c r="C102" s="97">
        <v>112000</v>
      </c>
      <c r="D102" s="97">
        <v>0</v>
      </c>
      <c r="E102" s="97">
        <v>0</v>
      </c>
      <c r="F102" s="97">
        <v>112000</v>
      </c>
      <c r="G102" s="123"/>
      <c r="H102" s="122" t="s">
        <v>582</v>
      </c>
      <c r="I102" s="127"/>
    </row>
    <row r="103" spans="1:9" x14ac:dyDescent="0.2">
      <c r="A103" s="133">
        <v>112900001</v>
      </c>
      <c r="B103" s="96" t="s">
        <v>674</v>
      </c>
      <c r="C103" s="97">
        <v>11360</v>
      </c>
      <c r="D103" s="97">
        <v>0</v>
      </c>
      <c r="E103" s="97">
        <v>0</v>
      </c>
      <c r="F103" s="97">
        <v>11360</v>
      </c>
      <c r="G103" s="123"/>
      <c r="H103" s="122" t="s">
        <v>582</v>
      </c>
      <c r="I103" s="127"/>
    </row>
    <row r="104" spans="1:9" x14ac:dyDescent="0.2">
      <c r="A104" s="133">
        <v>112900001</v>
      </c>
      <c r="B104" s="96" t="s">
        <v>675</v>
      </c>
      <c r="C104" s="97">
        <v>71960</v>
      </c>
      <c r="D104" s="97">
        <v>0</v>
      </c>
      <c r="E104" s="97">
        <v>0</v>
      </c>
      <c r="F104" s="97">
        <v>71960</v>
      </c>
      <c r="G104" s="123"/>
      <c r="H104" s="122" t="s">
        <v>582</v>
      </c>
      <c r="I104" s="127"/>
    </row>
    <row r="105" spans="1:9" x14ac:dyDescent="0.2">
      <c r="A105" s="133">
        <v>112900001</v>
      </c>
      <c r="B105" s="96" t="s">
        <v>676</v>
      </c>
      <c r="C105" s="97">
        <v>60</v>
      </c>
      <c r="D105" s="97">
        <v>0</v>
      </c>
      <c r="E105" s="97">
        <v>0</v>
      </c>
      <c r="F105" s="97">
        <v>60</v>
      </c>
      <c r="G105" s="123"/>
      <c r="H105" s="122" t="s">
        <v>581</v>
      </c>
      <c r="I105" s="127"/>
    </row>
    <row r="106" spans="1:9" x14ac:dyDescent="0.2">
      <c r="A106" s="133">
        <v>112900001</v>
      </c>
      <c r="B106" s="96" t="s">
        <v>677</v>
      </c>
      <c r="C106" s="97">
        <v>232841.94</v>
      </c>
      <c r="D106" s="97">
        <v>0</v>
      </c>
      <c r="E106" s="97">
        <v>0</v>
      </c>
      <c r="F106" s="97">
        <v>232841.94</v>
      </c>
      <c r="G106" s="123"/>
      <c r="H106" s="122" t="s">
        <v>582</v>
      </c>
      <c r="I106" s="127"/>
    </row>
    <row r="107" spans="1:9" x14ac:dyDescent="0.2">
      <c r="A107" s="133">
        <v>112900001</v>
      </c>
      <c r="B107" s="96" t="s">
        <v>678</v>
      </c>
      <c r="C107" s="97">
        <v>256080.22</v>
      </c>
      <c r="D107" s="97">
        <v>0</v>
      </c>
      <c r="E107" s="97">
        <v>0</v>
      </c>
      <c r="F107" s="97">
        <v>256080.22</v>
      </c>
      <c r="G107" s="123"/>
      <c r="H107" s="122" t="s">
        <v>582</v>
      </c>
      <c r="I107" s="127"/>
    </row>
    <row r="108" spans="1:9" x14ac:dyDescent="0.2">
      <c r="A108" s="133">
        <v>112900001</v>
      </c>
      <c r="B108" s="96" t="s">
        <v>679</v>
      </c>
      <c r="C108" s="97">
        <v>47640.54</v>
      </c>
      <c r="D108" s="97">
        <v>0</v>
      </c>
      <c r="E108" s="97">
        <v>0</v>
      </c>
      <c r="F108" s="97">
        <v>47640.54</v>
      </c>
      <c r="G108" s="123"/>
      <c r="H108" s="122" t="s">
        <v>582</v>
      </c>
      <c r="I108" s="127"/>
    </row>
    <row r="109" spans="1:9" x14ac:dyDescent="0.2">
      <c r="A109" s="133">
        <v>112900001</v>
      </c>
      <c r="B109" s="96" t="s">
        <v>680</v>
      </c>
      <c r="C109" s="97">
        <v>13384.54</v>
      </c>
      <c r="D109" s="97">
        <v>0</v>
      </c>
      <c r="E109" s="97">
        <v>0</v>
      </c>
      <c r="F109" s="97">
        <v>13384.54</v>
      </c>
      <c r="G109" s="123"/>
      <c r="H109" s="122" t="s">
        <v>582</v>
      </c>
      <c r="I109" s="127"/>
    </row>
    <row r="110" spans="1:9" x14ac:dyDescent="0.2">
      <c r="A110" s="133">
        <v>112900001</v>
      </c>
      <c r="B110" s="96" t="s">
        <v>681</v>
      </c>
      <c r="C110" s="97">
        <v>17520.419999999998</v>
      </c>
      <c r="D110" s="97">
        <v>0</v>
      </c>
      <c r="E110" s="97">
        <v>0</v>
      </c>
      <c r="F110" s="97">
        <v>17520.419999999998</v>
      </c>
      <c r="G110" s="123"/>
      <c r="H110" s="122" t="s">
        <v>582</v>
      </c>
      <c r="I110" s="127"/>
    </row>
    <row r="111" spans="1:9" x14ac:dyDescent="0.2">
      <c r="A111" s="133">
        <v>112900001</v>
      </c>
      <c r="B111" s="96" t="s">
        <v>682</v>
      </c>
      <c r="C111" s="97">
        <v>132922.79999999999</v>
      </c>
      <c r="D111" s="97">
        <v>0</v>
      </c>
      <c r="E111" s="97">
        <v>0</v>
      </c>
      <c r="F111" s="97">
        <v>132922.79999999999</v>
      </c>
      <c r="G111" s="123"/>
      <c r="H111" s="122" t="s">
        <v>582</v>
      </c>
      <c r="I111" s="127"/>
    </row>
    <row r="112" spans="1:9" x14ac:dyDescent="0.2">
      <c r="A112" s="133">
        <v>112900001</v>
      </c>
      <c r="B112" s="96" t="s">
        <v>683</v>
      </c>
      <c r="C112" s="97">
        <v>24106.959999999999</v>
      </c>
      <c r="D112" s="97">
        <v>0</v>
      </c>
      <c r="E112" s="97">
        <v>0</v>
      </c>
      <c r="F112" s="97">
        <v>24106.959999999999</v>
      </c>
      <c r="G112" s="123"/>
      <c r="H112" s="122" t="s">
        <v>582</v>
      </c>
      <c r="I112" s="127"/>
    </row>
    <row r="113" spans="1:9" x14ac:dyDescent="0.2">
      <c r="A113" s="133">
        <v>112900001</v>
      </c>
      <c r="B113" s="96" t="s">
        <v>684</v>
      </c>
      <c r="C113" s="97">
        <v>1303.04</v>
      </c>
      <c r="D113" s="97">
        <v>0</v>
      </c>
      <c r="E113" s="97">
        <v>0</v>
      </c>
      <c r="F113" s="97">
        <v>1303.04</v>
      </c>
      <c r="G113" s="123"/>
      <c r="H113" s="122" t="s">
        <v>582</v>
      </c>
      <c r="I113" s="127"/>
    </row>
    <row r="114" spans="1:9" x14ac:dyDescent="0.2">
      <c r="A114" s="133">
        <v>112900001</v>
      </c>
      <c r="B114" s="96" t="s">
        <v>685</v>
      </c>
      <c r="C114" s="97">
        <v>107774.26</v>
      </c>
      <c r="D114" s="97">
        <v>0</v>
      </c>
      <c r="E114" s="97">
        <v>0</v>
      </c>
      <c r="F114" s="97">
        <v>107774.26</v>
      </c>
      <c r="G114" s="123"/>
      <c r="H114" s="122" t="s">
        <v>581</v>
      </c>
      <c r="I114" s="127"/>
    </row>
    <row r="115" spans="1:9" x14ac:dyDescent="0.2">
      <c r="A115" s="133">
        <v>112900001</v>
      </c>
      <c r="B115" s="96" t="s">
        <v>686</v>
      </c>
      <c r="C115" s="97">
        <v>199.12</v>
      </c>
      <c r="D115" s="97">
        <v>0</v>
      </c>
      <c r="E115" s="97">
        <v>0</v>
      </c>
      <c r="F115" s="97">
        <v>199.12</v>
      </c>
      <c r="G115" s="123"/>
      <c r="H115" s="122" t="s">
        <v>581</v>
      </c>
      <c r="I115" s="127"/>
    </row>
    <row r="116" spans="1:9" x14ac:dyDescent="0.2">
      <c r="A116" s="133">
        <v>112900001</v>
      </c>
      <c r="B116" s="96" t="s">
        <v>687</v>
      </c>
      <c r="C116" s="97">
        <v>237021.94</v>
      </c>
      <c r="D116" s="97">
        <v>0</v>
      </c>
      <c r="E116" s="97">
        <v>0</v>
      </c>
      <c r="F116" s="97">
        <v>237021.94</v>
      </c>
      <c r="G116" s="123"/>
      <c r="H116" s="122" t="s">
        <v>581</v>
      </c>
      <c r="I116" s="127"/>
    </row>
    <row r="117" spans="1:9" x14ac:dyDescent="0.2">
      <c r="A117" s="133">
        <v>112900001</v>
      </c>
      <c r="B117" s="96" t="s">
        <v>688</v>
      </c>
      <c r="C117" s="97">
        <v>12600</v>
      </c>
      <c r="D117" s="97">
        <v>0</v>
      </c>
      <c r="E117" s="97">
        <v>0</v>
      </c>
      <c r="F117" s="97">
        <v>12600</v>
      </c>
      <c r="G117" s="123"/>
      <c r="H117" s="122" t="s">
        <v>581</v>
      </c>
      <c r="I117" s="127"/>
    </row>
    <row r="118" spans="1:9" x14ac:dyDescent="0.2">
      <c r="A118" s="133">
        <v>112900001</v>
      </c>
      <c r="B118" s="96" t="s">
        <v>689</v>
      </c>
      <c r="C118" s="97">
        <v>19400</v>
      </c>
      <c r="D118" s="97">
        <v>0</v>
      </c>
      <c r="E118" s="97">
        <v>0</v>
      </c>
      <c r="F118" s="97">
        <v>19400</v>
      </c>
      <c r="G118" s="123"/>
      <c r="H118" s="122" t="s">
        <v>581</v>
      </c>
      <c r="I118" s="127"/>
    </row>
    <row r="119" spans="1:9" x14ac:dyDescent="0.2">
      <c r="A119" s="133">
        <v>112900001</v>
      </c>
      <c r="B119" s="96" t="s">
        <v>690</v>
      </c>
      <c r="C119" s="97">
        <v>1050</v>
      </c>
      <c r="D119" s="97">
        <v>0</v>
      </c>
      <c r="E119" s="97">
        <v>0</v>
      </c>
      <c r="F119" s="97">
        <v>1050</v>
      </c>
      <c r="G119" s="123"/>
      <c r="H119" s="122" t="s">
        <v>581</v>
      </c>
      <c r="I119" s="127"/>
    </row>
    <row r="120" spans="1:9" x14ac:dyDescent="0.2">
      <c r="A120" s="133">
        <v>112900001</v>
      </c>
      <c r="B120" s="96" t="s">
        <v>691</v>
      </c>
      <c r="C120" s="97">
        <v>42429.11</v>
      </c>
      <c r="D120" s="97">
        <v>0</v>
      </c>
      <c r="E120" s="97">
        <v>0</v>
      </c>
      <c r="F120" s="97">
        <v>42429.11</v>
      </c>
      <c r="G120" s="123"/>
      <c r="H120" s="122" t="s">
        <v>581</v>
      </c>
      <c r="I120" s="127"/>
    </row>
    <row r="121" spans="1:9" x14ac:dyDescent="0.2">
      <c r="A121" s="133">
        <v>112900001</v>
      </c>
      <c r="B121" s="96" t="s">
        <v>692</v>
      </c>
      <c r="C121" s="97">
        <v>84725.68</v>
      </c>
      <c r="D121" s="97">
        <v>0</v>
      </c>
      <c r="E121" s="97">
        <v>0</v>
      </c>
      <c r="F121" s="97">
        <v>84725.68</v>
      </c>
      <c r="G121" s="123"/>
      <c r="H121" s="122" t="s">
        <v>581</v>
      </c>
      <c r="I121" s="127"/>
    </row>
    <row r="122" spans="1:9" x14ac:dyDescent="0.2">
      <c r="A122" s="133">
        <v>112900001</v>
      </c>
      <c r="B122" s="96" t="s">
        <v>693</v>
      </c>
      <c r="C122" s="97">
        <v>60849.1</v>
      </c>
      <c r="D122" s="97">
        <v>0</v>
      </c>
      <c r="E122" s="97">
        <v>0</v>
      </c>
      <c r="F122" s="97">
        <v>60849.1</v>
      </c>
      <c r="G122" s="123"/>
      <c r="H122" s="122" t="s">
        <v>581</v>
      </c>
      <c r="I122" s="127"/>
    </row>
    <row r="123" spans="1:9" x14ac:dyDescent="0.2">
      <c r="A123" s="133">
        <v>112900001</v>
      </c>
      <c r="B123" s="96" t="s">
        <v>694</v>
      </c>
      <c r="C123" s="97">
        <v>30660.26</v>
      </c>
      <c r="D123" s="97">
        <v>0</v>
      </c>
      <c r="E123" s="97">
        <v>0</v>
      </c>
      <c r="F123" s="97">
        <v>30660.26</v>
      </c>
      <c r="G123" s="123"/>
      <c r="H123" s="122" t="s">
        <v>581</v>
      </c>
      <c r="I123" s="127"/>
    </row>
    <row r="124" spans="1:9" x14ac:dyDescent="0.2">
      <c r="A124" s="133">
        <v>112900001</v>
      </c>
      <c r="B124" s="96" t="s">
        <v>695</v>
      </c>
      <c r="C124" s="97">
        <v>50661.94</v>
      </c>
      <c r="D124" s="97">
        <v>0</v>
      </c>
      <c r="E124" s="97">
        <v>0</v>
      </c>
      <c r="F124" s="97">
        <v>50661.94</v>
      </c>
      <c r="G124" s="123"/>
      <c r="H124" s="122" t="s">
        <v>581</v>
      </c>
      <c r="I124" s="127"/>
    </row>
    <row r="125" spans="1:9" x14ac:dyDescent="0.2">
      <c r="A125" s="133">
        <v>112900001</v>
      </c>
      <c r="B125" s="96" t="s">
        <v>696</v>
      </c>
      <c r="C125" s="97">
        <v>21730.04</v>
      </c>
      <c r="D125" s="97">
        <v>0</v>
      </c>
      <c r="E125" s="97">
        <v>0</v>
      </c>
      <c r="F125" s="97">
        <v>21730.04</v>
      </c>
      <c r="G125" s="123"/>
      <c r="H125" s="122" t="s">
        <v>581</v>
      </c>
      <c r="I125" s="127"/>
    </row>
    <row r="126" spans="1:9" x14ac:dyDescent="0.2">
      <c r="A126" s="133">
        <v>112900001</v>
      </c>
      <c r="B126" s="96" t="s">
        <v>697</v>
      </c>
      <c r="C126" s="97">
        <v>165068.35999999999</v>
      </c>
      <c r="D126" s="97">
        <v>0</v>
      </c>
      <c r="E126" s="97">
        <v>0</v>
      </c>
      <c r="F126" s="97">
        <v>165068.35999999999</v>
      </c>
      <c r="G126" s="123"/>
      <c r="H126" s="122" t="s">
        <v>581</v>
      </c>
      <c r="I126" s="127"/>
    </row>
    <row r="127" spans="1:9" x14ac:dyDescent="0.2">
      <c r="A127" s="133">
        <v>112900001</v>
      </c>
      <c r="B127" s="96" t="s">
        <v>698</v>
      </c>
      <c r="C127" s="97">
        <v>15978.86</v>
      </c>
      <c r="D127" s="97">
        <v>0</v>
      </c>
      <c r="E127" s="97">
        <v>0</v>
      </c>
      <c r="F127" s="97">
        <v>15978.86</v>
      </c>
      <c r="G127" s="123"/>
      <c r="H127" s="122" t="s">
        <v>581</v>
      </c>
      <c r="I127" s="127"/>
    </row>
    <row r="128" spans="1:9" x14ac:dyDescent="0.2">
      <c r="A128" s="133">
        <v>112900001</v>
      </c>
      <c r="B128" s="96" t="s">
        <v>699</v>
      </c>
      <c r="C128" s="97">
        <v>76925.2</v>
      </c>
      <c r="D128" s="97">
        <v>0</v>
      </c>
      <c r="E128" s="97">
        <v>0</v>
      </c>
      <c r="F128" s="97">
        <v>76925.2</v>
      </c>
      <c r="G128" s="123"/>
      <c r="H128" s="122" t="s">
        <v>581</v>
      </c>
      <c r="I128" s="127"/>
    </row>
    <row r="129" spans="1:9" x14ac:dyDescent="0.2">
      <c r="A129" s="133">
        <v>112900001</v>
      </c>
      <c r="B129" s="96" t="s">
        <v>700</v>
      </c>
      <c r="C129" s="97">
        <v>106258.52</v>
      </c>
      <c r="D129" s="97">
        <v>0</v>
      </c>
      <c r="E129" s="97">
        <v>0</v>
      </c>
      <c r="F129" s="97">
        <v>106258.52</v>
      </c>
      <c r="G129" s="123"/>
      <c r="H129" s="122" t="s">
        <v>581</v>
      </c>
      <c r="I129" s="127"/>
    </row>
    <row r="130" spans="1:9" x14ac:dyDescent="0.2">
      <c r="A130" s="133">
        <v>112900001</v>
      </c>
      <c r="B130" s="96" t="s">
        <v>701</v>
      </c>
      <c r="C130" s="97">
        <v>50521</v>
      </c>
      <c r="D130" s="97">
        <v>0</v>
      </c>
      <c r="E130" s="97">
        <v>0</v>
      </c>
      <c r="F130" s="97">
        <v>50521</v>
      </c>
      <c r="G130" s="123"/>
      <c r="H130" s="122" t="s">
        <v>581</v>
      </c>
      <c r="I130" s="127"/>
    </row>
    <row r="131" spans="1:9" x14ac:dyDescent="0.2">
      <c r="A131" s="133">
        <v>112900001</v>
      </c>
      <c r="B131" s="96" t="s">
        <v>702</v>
      </c>
      <c r="C131" s="97">
        <v>1176</v>
      </c>
      <c r="D131" s="97">
        <v>0</v>
      </c>
      <c r="E131" s="97">
        <v>0</v>
      </c>
      <c r="F131" s="97">
        <v>1176</v>
      </c>
      <c r="G131" s="123"/>
      <c r="H131" s="122" t="s">
        <v>581</v>
      </c>
      <c r="I131" s="127"/>
    </row>
    <row r="132" spans="1:9" x14ac:dyDescent="0.2">
      <c r="A132" s="133">
        <v>112900001</v>
      </c>
      <c r="B132" s="96" t="s">
        <v>703</v>
      </c>
      <c r="C132" s="97">
        <v>81014.33</v>
      </c>
      <c r="D132" s="97">
        <v>0</v>
      </c>
      <c r="E132" s="97">
        <v>0</v>
      </c>
      <c r="F132" s="97">
        <v>81014.33</v>
      </c>
      <c r="G132" s="123"/>
      <c r="H132" s="122" t="s">
        <v>581</v>
      </c>
      <c r="I132" s="127"/>
    </row>
    <row r="133" spans="1:9" x14ac:dyDescent="0.2">
      <c r="A133" s="133">
        <v>112900001</v>
      </c>
      <c r="B133" s="96" t="s">
        <v>704</v>
      </c>
      <c r="C133" s="97">
        <v>5994.08</v>
      </c>
      <c r="D133" s="97">
        <v>0</v>
      </c>
      <c r="E133" s="97">
        <v>0</v>
      </c>
      <c r="F133" s="97">
        <v>5994.08</v>
      </c>
      <c r="G133" s="123"/>
      <c r="H133" s="122" t="s">
        <v>581</v>
      </c>
      <c r="I133" s="127"/>
    </row>
    <row r="134" spans="1:9" x14ac:dyDescent="0.2">
      <c r="A134" s="133">
        <v>112900001</v>
      </c>
      <c r="B134" s="96" t="s">
        <v>705</v>
      </c>
      <c r="C134" s="97">
        <v>3164.43</v>
      </c>
      <c r="D134" s="97">
        <v>0</v>
      </c>
      <c r="E134" s="97">
        <v>0</v>
      </c>
      <c r="F134" s="97">
        <v>3164.43</v>
      </c>
      <c r="G134" s="123"/>
      <c r="H134" s="122" t="s">
        <v>581</v>
      </c>
      <c r="I134" s="127"/>
    </row>
    <row r="135" spans="1:9" x14ac:dyDescent="0.2">
      <c r="A135" s="133">
        <v>112900001</v>
      </c>
      <c r="B135" s="96" t="s">
        <v>698</v>
      </c>
      <c r="C135" s="97">
        <v>15978.86</v>
      </c>
      <c r="D135" s="97">
        <v>0</v>
      </c>
      <c r="E135" s="97">
        <v>0</v>
      </c>
      <c r="F135" s="97">
        <v>15978.86</v>
      </c>
      <c r="G135" s="123"/>
      <c r="H135" s="122" t="s">
        <v>578</v>
      </c>
      <c r="I135" s="127"/>
    </row>
    <row r="136" spans="1:9" x14ac:dyDescent="0.2">
      <c r="A136" s="133">
        <v>112900001</v>
      </c>
      <c r="B136" s="96" t="s">
        <v>702</v>
      </c>
      <c r="C136" s="97">
        <v>1176</v>
      </c>
      <c r="D136" s="97">
        <v>0</v>
      </c>
      <c r="E136" s="97">
        <v>0</v>
      </c>
      <c r="F136" s="97">
        <v>1176</v>
      </c>
      <c r="G136" s="123"/>
      <c r="H136" s="122" t="s">
        <v>578</v>
      </c>
      <c r="I136" s="127"/>
    </row>
    <row r="137" spans="1:9" x14ac:dyDescent="0.2">
      <c r="A137" s="133">
        <v>112900001</v>
      </c>
      <c r="B137" s="96" t="s">
        <v>706</v>
      </c>
      <c r="C137" s="97">
        <v>180039.38</v>
      </c>
      <c r="D137" s="97">
        <v>0</v>
      </c>
      <c r="E137" s="97">
        <v>0</v>
      </c>
      <c r="F137" s="97">
        <v>180039.38</v>
      </c>
      <c r="G137" s="123"/>
      <c r="H137" s="122" t="s">
        <v>578</v>
      </c>
      <c r="I137" s="127"/>
    </row>
    <row r="138" spans="1:9" x14ac:dyDescent="0.2">
      <c r="A138" s="133">
        <v>112900001</v>
      </c>
      <c r="B138" s="96" t="s">
        <v>584</v>
      </c>
      <c r="C138" s="97">
        <v>162000</v>
      </c>
      <c r="D138" s="97">
        <v>0</v>
      </c>
      <c r="E138" s="97">
        <v>0</v>
      </c>
      <c r="F138" s="97">
        <v>162000</v>
      </c>
      <c r="G138" s="123"/>
      <c r="H138" s="122" t="s">
        <v>578</v>
      </c>
      <c r="I138" s="127"/>
    </row>
    <row r="139" spans="1:9" x14ac:dyDescent="0.2">
      <c r="A139" s="133">
        <v>112900001</v>
      </c>
      <c r="B139" s="96" t="s">
        <v>707</v>
      </c>
      <c r="C139" s="97">
        <v>9092.1200000000008</v>
      </c>
      <c r="D139" s="97">
        <v>0</v>
      </c>
      <c r="E139" s="97">
        <v>0</v>
      </c>
      <c r="F139" s="97">
        <v>9092.1200000000008</v>
      </c>
      <c r="G139" s="123"/>
      <c r="H139" s="122" t="s">
        <v>578</v>
      </c>
      <c r="I139" s="127"/>
    </row>
    <row r="140" spans="1:9" x14ac:dyDescent="0.2">
      <c r="A140" s="133">
        <v>112900001</v>
      </c>
      <c r="B140" s="96" t="s">
        <v>708</v>
      </c>
      <c r="C140" s="97">
        <v>194197.26</v>
      </c>
      <c r="D140" s="97">
        <v>0</v>
      </c>
      <c r="E140" s="97">
        <v>0</v>
      </c>
      <c r="F140" s="97">
        <v>194197.26</v>
      </c>
      <c r="G140" s="123"/>
      <c r="H140" s="122" t="s">
        <v>578</v>
      </c>
      <c r="I140" s="127"/>
    </row>
    <row r="141" spans="1:9" x14ac:dyDescent="0.2">
      <c r="A141" s="133">
        <v>112900001</v>
      </c>
      <c r="B141" s="96" t="s">
        <v>709</v>
      </c>
      <c r="C141" s="97">
        <v>212276.61</v>
      </c>
      <c r="D141" s="97">
        <v>0</v>
      </c>
      <c r="E141" s="97">
        <v>0</v>
      </c>
      <c r="F141" s="97">
        <v>212276.61</v>
      </c>
      <c r="G141" s="123"/>
      <c r="H141" s="122" t="s">
        <v>578</v>
      </c>
      <c r="I141" s="127"/>
    </row>
    <row r="142" spans="1:9" x14ac:dyDescent="0.2">
      <c r="A142" s="133">
        <v>112900001</v>
      </c>
      <c r="B142" s="96" t="s">
        <v>710</v>
      </c>
      <c r="C142" s="97">
        <v>10793</v>
      </c>
      <c r="D142" s="97">
        <v>0</v>
      </c>
      <c r="E142" s="97">
        <v>0</v>
      </c>
      <c r="F142" s="97">
        <v>10793</v>
      </c>
      <c r="G142" s="123"/>
      <c r="H142" s="122" t="s">
        <v>578</v>
      </c>
      <c r="I142" s="127"/>
    </row>
    <row r="143" spans="1:9" x14ac:dyDescent="0.2">
      <c r="A143" s="133">
        <v>112900001</v>
      </c>
      <c r="B143" s="96" t="s">
        <v>711</v>
      </c>
      <c r="C143" s="97">
        <v>45558</v>
      </c>
      <c r="D143" s="97">
        <v>0</v>
      </c>
      <c r="E143" s="97">
        <v>0</v>
      </c>
      <c r="F143" s="97">
        <v>45558</v>
      </c>
      <c r="G143" s="123"/>
      <c r="H143" s="122" t="s">
        <v>578</v>
      </c>
      <c r="I143" s="127"/>
    </row>
    <row r="144" spans="1:9" x14ac:dyDescent="0.2">
      <c r="A144" s="133">
        <v>112900001</v>
      </c>
      <c r="B144" s="96" t="s">
        <v>712</v>
      </c>
      <c r="C144" s="97">
        <v>41937.699999999997</v>
      </c>
      <c r="D144" s="97">
        <v>0</v>
      </c>
      <c r="E144" s="97">
        <v>0</v>
      </c>
      <c r="F144" s="97">
        <v>41937.699999999997</v>
      </c>
      <c r="G144" s="123"/>
      <c r="H144" s="122" t="s">
        <v>581</v>
      </c>
      <c r="I144" s="127"/>
    </row>
    <row r="145" spans="1:10" x14ac:dyDescent="0.2">
      <c r="A145" s="133">
        <v>112900001</v>
      </c>
      <c r="B145" s="96" t="s">
        <v>713</v>
      </c>
      <c r="C145" s="97">
        <v>7546.61</v>
      </c>
      <c r="D145" s="97">
        <v>0</v>
      </c>
      <c r="E145" s="97">
        <v>0</v>
      </c>
      <c r="F145" s="97">
        <v>7546.61</v>
      </c>
      <c r="G145" s="123"/>
      <c r="H145" s="122" t="s">
        <v>578</v>
      </c>
      <c r="I145" s="127"/>
    </row>
    <row r="146" spans="1:10" x14ac:dyDescent="0.2">
      <c r="A146" s="133">
        <v>112900001</v>
      </c>
      <c r="B146" s="96" t="s">
        <v>714</v>
      </c>
      <c r="C146" s="97">
        <v>22188</v>
      </c>
      <c r="D146" s="97">
        <v>0</v>
      </c>
      <c r="E146" s="97">
        <v>0</v>
      </c>
      <c r="F146" s="97">
        <v>22188</v>
      </c>
      <c r="G146" s="123"/>
      <c r="H146" s="122" t="s">
        <v>579</v>
      </c>
      <c r="I146" s="127"/>
    </row>
    <row r="147" spans="1:10" ht="21.75" customHeight="1" x14ac:dyDescent="0.2">
      <c r="A147" s="133">
        <v>112900001</v>
      </c>
      <c r="B147" s="96" t="s">
        <v>715</v>
      </c>
      <c r="C147" s="97">
        <v>6877.62</v>
      </c>
      <c r="D147" s="97">
        <v>0</v>
      </c>
      <c r="E147" s="97">
        <v>0</v>
      </c>
      <c r="F147" s="97">
        <v>6877.62</v>
      </c>
      <c r="G147" s="123"/>
      <c r="H147" s="122" t="s">
        <v>581</v>
      </c>
      <c r="I147" s="127"/>
    </row>
    <row r="148" spans="1:10" ht="22.5" customHeight="1" x14ac:dyDescent="0.2">
      <c r="A148" s="133">
        <v>112900001</v>
      </c>
      <c r="B148" s="96" t="s">
        <v>716</v>
      </c>
      <c r="C148" s="97">
        <v>2147</v>
      </c>
      <c r="D148" s="97">
        <v>0</v>
      </c>
      <c r="E148" s="97">
        <v>0</v>
      </c>
      <c r="F148" s="97">
        <v>2147</v>
      </c>
      <c r="G148" s="123"/>
      <c r="H148" s="122" t="s">
        <v>578</v>
      </c>
      <c r="I148" s="127"/>
      <c r="J148" s="131"/>
    </row>
    <row r="149" spans="1:10" ht="33.75" x14ac:dyDescent="0.2">
      <c r="A149" s="133">
        <v>112900001</v>
      </c>
      <c r="B149" s="96" t="s">
        <v>717</v>
      </c>
      <c r="C149" s="97">
        <v>45551353.049999997</v>
      </c>
      <c r="D149" s="97">
        <v>0</v>
      </c>
      <c r="E149" s="97">
        <v>-690950.75</v>
      </c>
      <c r="F149" s="97">
        <v>46242303.799999997</v>
      </c>
      <c r="G149" s="123"/>
      <c r="H149" s="137" t="s">
        <v>599</v>
      </c>
      <c r="I149" s="127"/>
    </row>
    <row r="150" spans="1:10" x14ac:dyDescent="0.2">
      <c r="A150" s="133">
        <v>112900001</v>
      </c>
      <c r="B150" s="96" t="s">
        <v>718</v>
      </c>
      <c r="C150" s="97">
        <v>430000</v>
      </c>
      <c r="D150" s="97">
        <v>0</v>
      </c>
      <c r="E150" s="97">
        <v>0</v>
      </c>
      <c r="F150" s="97">
        <v>430000</v>
      </c>
      <c r="G150" s="123"/>
      <c r="H150" s="122" t="s">
        <v>578</v>
      </c>
      <c r="I150" s="127"/>
    </row>
    <row r="151" spans="1:10" ht="33.75" x14ac:dyDescent="0.2">
      <c r="A151" s="133">
        <v>112900001</v>
      </c>
      <c r="B151" s="96" t="s">
        <v>719</v>
      </c>
      <c r="C151" s="97">
        <v>621843.92000000004</v>
      </c>
      <c r="D151" s="97">
        <v>0</v>
      </c>
      <c r="E151" s="97">
        <v>0</v>
      </c>
      <c r="F151" s="97">
        <v>621843.92000000004</v>
      </c>
      <c r="G151" s="123"/>
      <c r="H151" s="137" t="s">
        <v>592</v>
      </c>
      <c r="I151" s="127"/>
    </row>
    <row r="152" spans="1:10" x14ac:dyDescent="0.2">
      <c r="A152" s="133">
        <v>112900001</v>
      </c>
      <c r="B152" s="96" t="s">
        <v>720</v>
      </c>
      <c r="C152" s="97">
        <v>1245315.8700000001</v>
      </c>
      <c r="D152" s="97">
        <v>0</v>
      </c>
      <c r="E152" s="97">
        <v>0</v>
      </c>
      <c r="F152" s="97">
        <v>1245315.8700000001</v>
      </c>
      <c r="G152" s="123"/>
      <c r="H152" s="122" t="s">
        <v>581</v>
      </c>
      <c r="I152" s="127"/>
    </row>
    <row r="153" spans="1:10" x14ac:dyDescent="0.2">
      <c r="A153" s="133">
        <v>112900001</v>
      </c>
      <c r="B153" s="96" t="s">
        <v>721</v>
      </c>
      <c r="C153" s="97">
        <v>1946683.41</v>
      </c>
      <c r="D153" s="97">
        <v>0</v>
      </c>
      <c r="E153" s="97">
        <v>0</v>
      </c>
      <c r="F153" s="97">
        <v>1946683.41</v>
      </c>
      <c r="G153" s="123"/>
      <c r="H153" s="122" t="s">
        <v>578</v>
      </c>
      <c r="I153" s="127"/>
    </row>
    <row r="154" spans="1:10" x14ac:dyDescent="0.2">
      <c r="A154" s="46">
        <v>1131</v>
      </c>
      <c r="B154" s="47" t="s">
        <v>137</v>
      </c>
      <c r="C154" s="48">
        <f>SUM(C155:C155)</f>
        <v>25663.26</v>
      </c>
      <c r="E154" s="42"/>
      <c r="F154" s="128">
        <f>SUM(F155:F155)</f>
        <v>25663.26</v>
      </c>
      <c r="G154" s="129"/>
      <c r="H154" s="126"/>
    </row>
    <row r="155" spans="1:10" x14ac:dyDescent="0.2">
      <c r="A155" s="49">
        <v>113100001</v>
      </c>
      <c r="B155" s="50" t="s">
        <v>594</v>
      </c>
      <c r="C155" s="51">
        <v>25663.26</v>
      </c>
      <c r="E155" s="29"/>
      <c r="F155" s="130">
        <v>25663.26</v>
      </c>
      <c r="G155" s="127"/>
      <c r="H155" s="122" t="s">
        <v>581</v>
      </c>
    </row>
    <row r="156" spans="1:10" x14ac:dyDescent="0.2">
      <c r="A156" s="46">
        <v>1132</v>
      </c>
      <c r="B156" s="47" t="s">
        <v>138</v>
      </c>
      <c r="C156" s="48">
        <v>0</v>
      </c>
      <c r="E156" s="42"/>
      <c r="F156" s="128">
        <v>0</v>
      </c>
      <c r="G156" s="129"/>
      <c r="H156" s="126"/>
    </row>
    <row r="157" spans="1:10" x14ac:dyDescent="0.2">
      <c r="A157" s="46">
        <v>1133</v>
      </c>
      <c r="B157" s="47" t="s">
        <v>139</v>
      </c>
      <c r="C157" s="48">
        <v>0</v>
      </c>
      <c r="E157" s="42"/>
      <c r="F157" s="128">
        <v>0</v>
      </c>
      <c r="G157" s="129"/>
      <c r="H157" s="126"/>
    </row>
    <row r="158" spans="1:10" x14ac:dyDescent="0.2">
      <c r="A158" s="46">
        <v>1134</v>
      </c>
      <c r="B158" s="47" t="s">
        <v>140</v>
      </c>
      <c r="C158" s="48">
        <f>SUM(C159:C196)</f>
        <v>23777253.759999998</v>
      </c>
      <c r="D158" s="48">
        <f>SUM(D159:D196)</f>
        <v>23777253.759999998</v>
      </c>
      <c r="E158" s="42"/>
      <c r="F158" s="42"/>
      <c r="G158" s="42"/>
      <c r="H158" s="41"/>
    </row>
    <row r="159" spans="1:10" x14ac:dyDescent="0.2">
      <c r="A159" s="49" t="s">
        <v>722</v>
      </c>
      <c r="B159" s="50" t="s">
        <v>723</v>
      </c>
      <c r="C159" s="51">
        <v>40269.61</v>
      </c>
      <c r="D159" s="51">
        <v>40269.61</v>
      </c>
      <c r="E159" s="29"/>
      <c r="F159" s="29"/>
      <c r="H159" s="122" t="s">
        <v>565</v>
      </c>
    </row>
    <row r="160" spans="1:10" x14ac:dyDescent="0.2">
      <c r="A160" s="49" t="s">
        <v>722</v>
      </c>
      <c r="B160" s="50" t="s">
        <v>724</v>
      </c>
      <c r="C160" s="51">
        <v>314.06</v>
      </c>
      <c r="D160" s="51">
        <v>314.06</v>
      </c>
      <c r="E160" s="29"/>
      <c r="F160" s="29"/>
      <c r="H160" s="122" t="s">
        <v>565</v>
      </c>
    </row>
    <row r="161" spans="1:8" x14ac:dyDescent="0.2">
      <c r="A161" s="49" t="s">
        <v>722</v>
      </c>
      <c r="B161" s="50" t="s">
        <v>725</v>
      </c>
      <c r="C161" s="51">
        <v>2816.73</v>
      </c>
      <c r="D161" s="51">
        <v>2816.73</v>
      </c>
      <c r="E161" s="29"/>
      <c r="F161" s="29"/>
      <c r="H161" s="122" t="s">
        <v>565</v>
      </c>
    </row>
    <row r="162" spans="1:8" x14ac:dyDescent="0.2">
      <c r="A162" s="49" t="s">
        <v>722</v>
      </c>
      <c r="B162" s="50" t="s">
        <v>726</v>
      </c>
      <c r="C162" s="51">
        <v>770.88</v>
      </c>
      <c r="D162" s="51">
        <v>770.88</v>
      </c>
      <c r="E162" s="29"/>
      <c r="F162" s="29"/>
      <c r="H162" s="122" t="s">
        <v>565</v>
      </c>
    </row>
    <row r="163" spans="1:8" x14ac:dyDescent="0.2">
      <c r="A163" s="49" t="s">
        <v>722</v>
      </c>
      <c r="B163" s="50" t="s">
        <v>727</v>
      </c>
      <c r="C163" s="51">
        <v>1645.75</v>
      </c>
      <c r="D163" s="51">
        <v>1645.75</v>
      </c>
      <c r="E163" s="29"/>
      <c r="F163" s="29"/>
      <c r="H163" s="122" t="s">
        <v>565</v>
      </c>
    </row>
    <row r="164" spans="1:8" x14ac:dyDescent="0.2">
      <c r="A164" s="49" t="s">
        <v>722</v>
      </c>
      <c r="B164" s="50" t="s">
        <v>728</v>
      </c>
      <c r="C164" s="51">
        <v>1529.16</v>
      </c>
      <c r="D164" s="51">
        <v>1529.16</v>
      </c>
      <c r="E164" s="29"/>
      <c r="F164" s="29"/>
      <c r="H164" s="122" t="s">
        <v>565</v>
      </c>
    </row>
    <row r="165" spans="1:8" x14ac:dyDescent="0.2">
      <c r="A165" s="49" t="s">
        <v>722</v>
      </c>
      <c r="B165" s="50" t="s">
        <v>729</v>
      </c>
      <c r="C165" s="51">
        <v>3240.31</v>
      </c>
      <c r="D165" s="51">
        <v>3240.31</v>
      </c>
      <c r="E165" s="29"/>
      <c r="F165" s="29"/>
      <c r="H165" s="122" t="s">
        <v>565</v>
      </c>
    </row>
    <row r="166" spans="1:8" x14ac:dyDescent="0.2">
      <c r="A166" s="49" t="s">
        <v>722</v>
      </c>
      <c r="B166" s="50" t="s">
        <v>730</v>
      </c>
      <c r="C166" s="51">
        <v>542.62</v>
      </c>
      <c r="D166" s="51">
        <v>542.62</v>
      </c>
      <c r="E166" s="29"/>
      <c r="F166" s="29"/>
      <c r="H166" s="122" t="s">
        <v>565</v>
      </c>
    </row>
    <row r="167" spans="1:8" x14ac:dyDescent="0.2">
      <c r="A167" s="49" t="s">
        <v>722</v>
      </c>
      <c r="B167" s="50" t="s">
        <v>731</v>
      </c>
      <c r="C167" s="51">
        <v>13982.5</v>
      </c>
      <c r="D167" s="51">
        <v>13982.5</v>
      </c>
      <c r="E167" s="29"/>
      <c r="F167" s="29"/>
      <c r="H167" s="122" t="s">
        <v>565</v>
      </c>
    </row>
    <row r="168" spans="1:8" x14ac:dyDescent="0.2">
      <c r="A168" s="49" t="s">
        <v>722</v>
      </c>
      <c r="B168" s="50" t="s">
        <v>732</v>
      </c>
      <c r="C168" s="51">
        <v>167751.34</v>
      </c>
      <c r="D168" s="51">
        <v>167751.34</v>
      </c>
      <c r="E168" s="29"/>
      <c r="F168" s="29"/>
      <c r="H168" s="122" t="s">
        <v>565</v>
      </c>
    </row>
    <row r="169" spans="1:8" x14ac:dyDescent="0.2">
      <c r="A169" s="49" t="s">
        <v>722</v>
      </c>
      <c r="B169" s="50" t="s">
        <v>733</v>
      </c>
      <c r="C169" s="51">
        <v>28453.5</v>
      </c>
      <c r="D169" s="51">
        <v>28453.5</v>
      </c>
      <c r="E169" s="29"/>
      <c r="F169" s="29"/>
      <c r="H169" s="122" t="s">
        <v>565</v>
      </c>
    </row>
    <row r="170" spans="1:8" x14ac:dyDescent="0.2">
      <c r="A170" s="49" t="s">
        <v>722</v>
      </c>
      <c r="B170" s="50" t="s">
        <v>734</v>
      </c>
      <c r="C170" s="51">
        <v>12428.92</v>
      </c>
      <c r="D170" s="51">
        <v>12428.92</v>
      </c>
      <c r="E170" s="29"/>
      <c r="F170" s="29"/>
      <c r="H170" s="122" t="s">
        <v>565</v>
      </c>
    </row>
    <row r="171" spans="1:8" x14ac:dyDescent="0.2">
      <c r="A171" s="49" t="s">
        <v>722</v>
      </c>
      <c r="B171" s="50" t="s">
        <v>735</v>
      </c>
      <c r="C171" s="51">
        <v>13076.83</v>
      </c>
      <c r="D171" s="51">
        <v>13076.83</v>
      </c>
      <c r="E171" s="29"/>
      <c r="F171" s="29"/>
      <c r="H171" s="122" t="s">
        <v>565</v>
      </c>
    </row>
    <row r="172" spans="1:8" x14ac:dyDescent="0.2">
      <c r="A172" s="49" t="s">
        <v>722</v>
      </c>
      <c r="B172" s="50" t="s">
        <v>736</v>
      </c>
      <c r="C172" s="51">
        <v>6322.84</v>
      </c>
      <c r="D172" s="51">
        <v>6322.84</v>
      </c>
      <c r="E172" s="29"/>
      <c r="F172" s="29"/>
      <c r="H172" s="122" t="s">
        <v>565</v>
      </c>
    </row>
    <row r="173" spans="1:8" x14ac:dyDescent="0.2">
      <c r="A173" s="49" t="s">
        <v>722</v>
      </c>
      <c r="B173" s="50" t="s">
        <v>737</v>
      </c>
      <c r="C173" s="51">
        <v>5985.18</v>
      </c>
      <c r="D173" s="51">
        <v>5985.18</v>
      </c>
      <c r="E173" s="29"/>
      <c r="F173" s="29"/>
      <c r="H173" s="122" t="s">
        <v>565</v>
      </c>
    </row>
    <row r="174" spans="1:8" x14ac:dyDescent="0.2">
      <c r="A174" s="49" t="s">
        <v>722</v>
      </c>
      <c r="B174" s="50" t="s">
        <v>738</v>
      </c>
      <c r="C174" s="51">
        <v>163170.95000000001</v>
      </c>
      <c r="D174" s="51">
        <v>163170.95000000001</v>
      </c>
      <c r="E174" s="29"/>
      <c r="F174" s="29"/>
      <c r="H174" s="122" t="s">
        <v>565</v>
      </c>
    </row>
    <row r="175" spans="1:8" x14ac:dyDescent="0.2">
      <c r="A175" s="49" t="s">
        <v>722</v>
      </c>
      <c r="B175" s="50" t="s">
        <v>739</v>
      </c>
      <c r="C175" s="51">
        <v>5790070.7199999997</v>
      </c>
      <c r="D175" s="51">
        <v>5790070.7199999997</v>
      </c>
      <c r="E175" s="29"/>
      <c r="F175" s="29"/>
      <c r="H175" s="122" t="s">
        <v>565</v>
      </c>
    </row>
    <row r="176" spans="1:8" x14ac:dyDescent="0.2">
      <c r="A176" s="49" t="s">
        <v>722</v>
      </c>
      <c r="B176" s="50" t="s">
        <v>740</v>
      </c>
      <c r="C176" s="51">
        <v>77496.06</v>
      </c>
      <c r="D176" s="51">
        <v>77496.06</v>
      </c>
      <c r="E176" s="29"/>
      <c r="F176" s="29"/>
      <c r="H176" s="122" t="s">
        <v>565</v>
      </c>
    </row>
    <row r="177" spans="1:8" x14ac:dyDescent="0.2">
      <c r="A177" s="49" t="s">
        <v>722</v>
      </c>
      <c r="B177" s="50" t="s">
        <v>741</v>
      </c>
      <c r="C177" s="51">
        <v>126482.44</v>
      </c>
      <c r="D177" s="51">
        <v>126482.44</v>
      </c>
      <c r="E177" s="29"/>
      <c r="F177" s="29"/>
      <c r="H177" s="122" t="s">
        <v>565</v>
      </c>
    </row>
    <row r="178" spans="1:8" x14ac:dyDescent="0.2">
      <c r="A178" s="49" t="s">
        <v>722</v>
      </c>
      <c r="B178" s="50" t="s">
        <v>742</v>
      </c>
      <c r="C178" s="51">
        <v>600633.44999999995</v>
      </c>
      <c r="D178" s="51">
        <v>600633.44999999995</v>
      </c>
      <c r="E178" s="29"/>
      <c r="F178" s="29"/>
      <c r="H178" s="122" t="s">
        <v>565</v>
      </c>
    </row>
    <row r="179" spans="1:8" x14ac:dyDescent="0.2">
      <c r="A179" s="49" t="s">
        <v>722</v>
      </c>
      <c r="B179" s="50" t="s">
        <v>743</v>
      </c>
      <c r="C179" s="51">
        <v>95138.11</v>
      </c>
      <c r="D179" s="51">
        <v>95138.11</v>
      </c>
      <c r="E179" s="29"/>
      <c r="F179" s="29"/>
      <c r="H179" s="122" t="s">
        <v>565</v>
      </c>
    </row>
    <row r="180" spans="1:8" x14ac:dyDescent="0.2">
      <c r="A180" s="49" t="s">
        <v>722</v>
      </c>
      <c r="B180" s="50" t="s">
        <v>744</v>
      </c>
      <c r="C180" s="51">
        <v>1916039.39</v>
      </c>
      <c r="D180" s="51">
        <v>1916039.39</v>
      </c>
      <c r="E180" s="29"/>
      <c r="F180" s="29"/>
      <c r="H180" s="122" t="s">
        <v>565</v>
      </c>
    </row>
    <row r="181" spans="1:8" x14ac:dyDescent="0.2">
      <c r="A181" s="6" t="s">
        <v>722</v>
      </c>
      <c r="B181" s="6" t="s">
        <v>745</v>
      </c>
      <c r="C181" s="6">
        <v>4477934.45</v>
      </c>
      <c r="D181" s="6">
        <v>4477934.45</v>
      </c>
      <c r="H181" s="122" t="s">
        <v>565</v>
      </c>
    </row>
    <row r="182" spans="1:8" x14ac:dyDescent="0.2">
      <c r="A182" s="6" t="s">
        <v>722</v>
      </c>
      <c r="B182" s="6" t="s">
        <v>746</v>
      </c>
      <c r="C182" s="6">
        <v>206796.82</v>
      </c>
      <c r="D182" s="6">
        <v>206796.82</v>
      </c>
      <c r="H182" s="122" t="s">
        <v>565</v>
      </c>
    </row>
    <row r="183" spans="1:8" x14ac:dyDescent="0.2">
      <c r="A183" s="6" t="s">
        <v>722</v>
      </c>
      <c r="B183" s="6" t="s">
        <v>747</v>
      </c>
      <c r="C183" s="6">
        <v>815547.43</v>
      </c>
      <c r="D183" s="6">
        <v>815547.43</v>
      </c>
      <c r="H183" s="122" t="s">
        <v>565</v>
      </c>
    </row>
    <row r="184" spans="1:8" x14ac:dyDescent="0.2">
      <c r="A184" s="6" t="s">
        <v>722</v>
      </c>
      <c r="B184" s="6" t="s">
        <v>748</v>
      </c>
      <c r="C184" s="6">
        <v>1039162.93</v>
      </c>
      <c r="D184" s="6">
        <v>1039162.93</v>
      </c>
      <c r="H184" s="122" t="s">
        <v>565</v>
      </c>
    </row>
    <row r="185" spans="1:8" x14ac:dyDescent="0.2">
      <c r="A185" s="6" t="s">
        <v>722</v>
      </c>
      <c r="B185" s="6" t="s">
        <v>749</v>
      </c>
      <c r="C185" s="6">
        <v>638147.5</v>
      </c>
      <c r="D185" s="6">
        <v>638147.5</v>
      </c>
      <c r="H185" s="122" t="s">
        <v>565</v>
      </c>
    </row>
    <row r="186" spans="1:8" x14ac:dyDescent="0.2">
      <c r="A186" s="49" t="s">
        <v>722</v>
      </c>
      <c r="B186" s="50" t="s">
        <v>750</v>
      </c>
      <c r="C186" s="51">
        <v>1534812.91</v>
      </c>
      <c r="D186" s="51">
        <v>1534812.91</v>
      </c>
      <c r="E186" s="29"/>
      <c r="F186" s="29"/>
      <c r="H186" s="122" t="s">
        <v>565</v>
      </c>
    </row>
    <row r="187" spans="1:8" x14ac:dyDescent="0.2">
      <c r="A187" s="49" t="s">
        <v>722</v>
      </c>
      <c r="B187" s="50" t="s">
        <v>751</v>
      </c>
      <c r="C187" s="51">
        <v>444641.89</v>
      </c>
      <c r="D187" s="51">
        <v>444641.89</v>
      </c>
      <c r="E187" s="29"/>
      <c r="F187" s="29"/>
      <c r="H187" s="122" t="s">
        <v>565</v>
      </c>
    </row>
    <row r="188" spans="1:8" x14ac:dyDescent="0.2">
      <c r="A188" s="49" t="s">
        <v>722</v>
      </c>
      <c r="B188" s="50" t="s">
        <v>752</v>
      </c>
      <c r="C188" s="51">
        <v>90503.9</v>
      </c>
      <c r="D188" s="51">
        <v>90503.9</v>
      </c>
      <c r="E188" s="29"/>
      <c r="F188" s="29"/>
      <c r="H188" s="122" t="s">
        <v>565</v>
      </c>
    </row>
    <row r="189" spans="1:8" x14ac:dyDescent="0.2">
      <c r="A189" s="49" t="s">
        <v>722</v>
      </c>
      <c r="B189" s="50" t="s">
        <v>753</v>
      </c>
      <c r="C189" s="51">
        <v>757967.4</v>
      </c>
      <c r="D189" s="51">
        <v>757967.4</v>
      </c>
      <c r="E189" s="29"/>
      <c r="F189" s="29"/>
      <c r="H189" s="122" t="s">
        <v>565</v>
      </c>
    </row>
    <row r="190" spans="1:8" x14ac:dyDescent="0.2">
      <c r="A190" s="49" t="s">
        <v>722</v>
      </c>
      <c r="B190" s="50" t="s">
        <v>754</v>
      </c>
      <c r="C190" s="51">
        <v>881606.4</v>
      </c>
      <c r="D190" s="51">
        <v>881606.4</v>
      </c>
      <c r="E190" s="29"/>
      <c r="F190" s="29"/>
      <c r="H190" s="122" t="s">
        <v>565</v>
      </c>
    </row>
    <row r="191" spans="1:8" x14ac:dyDescent="0.2">
      <c r="A191" s="49" t="s">
        <v>722</v>
      </c>
      <c r="B191" s="50" t="s">
        <v>595</v>
      </c>
      <c r="C191" s="51">
        <v>546414.56000000006</v>
      </c>
      <c r="D191" s="51">
        <v>546414.56000000006</v>
      </c>
      <c r="E191" s="29"/>
      <c r="F191" s="29"/>
      <c r="H191" s="122" t="s">
        <v>565</v>
      </c>
    </row>
    <row r="192" spans="1:8" x14ac:dyDescent="0.2">
      <c r="A192" s="49" t="s">
        <v>722</v>
      </c>
      <c r="B192" s="50" t="s">
        <v>755</v>
      </c>
      <c r="C192" s="51">
        <v>82624.800000000003</v>
      </c>
      <c r="D192" s="51">
        <v>82624.800000000003</v>
      </c>
      <c r="E192" s="29"/>
      <c r="F192" s="29"/>
      <c r="H192" s="122" t="s">
        <v>565</v>
      </c>
    </row>
    <row r="193" spans="1:8" x14ac:dyDescent="0.2">
      <c r="A193" s="49" t="s">
        <v>722</v>
      </c>
      <c r="B193" s="50" t="s">
        <v>756</v>
      </c>
      <c r="C193" s="51">
        <v>1647771.48</v>
      </c>
      <c r="D193" s="51">
        <v>1647771.48</v>
      </c>
      <c r="E193" s="29"/>
      <c r="F193" s="29"/>
      <c r="H193" s="122" t="s">
        <v>565</v>
      </c>
    </row>
    <row r="194" spans="1:8" x14ac:dyDescent="0.2">
      <c r="A194" s="49" t="s">
        <v>722</v>
      </c>
      <c r="B194" s="50" t="s">
        <v>596</v>
      </c>
      <c r="C194" s="51">
        <v>1050028.95</v>
      </c>
      <c r="D194" s="51">
        <v>1050028.95</v>
      </c>
      <c r="E194" s="29"/>
      <c r="F194" s="29"/>
      <c r="H194" s="122" t="s">
        <v>565</v>
      </c>
    </row>
    <row r="195" spans="1:8" x14ac:dyDescent="0.2">
      <c r="A195" s="49" t="s">
        <v>722</v>
      </c>
      <c r="B195" s="50" t="s">
        <v>757</v>
      </c>
      <c r="C195" s="51">
        <v>182322.23</v>
      </c>
      <c r="D195" s="51">
        <v>182322.23</v>
      </c>
      <c r="E195" s="29"/>
      <c r="F195" s="29"/>
      <c r="H195" s="122" t="s">
        <v>565</v>
      </c>
    </row>
    <row r="196" spans="1:8" x14ac:dyDescent="0.2">
      <c r="A196" s="49" t="s">
        <v>722</v>
      </c>
      <c r="B196" s="50" t="s">
        <v>758</v>
      </c>
      <c r="C196" s="51">
        <v>312808.76</v>
      </c>
      <c r="D196" s="51">
        <v>312808.76</v>
      </c>
      <c r="E196" s="29"/>
      <c r="F196" s="29"/>
      <c r="H196" s="122" t="s">
        <v>565</v>
      </c>
    </row>
    <row r="197" spans="1:8" x14ac:dyDescent="0.2">
      <c r="A197" s="46">
        <v>1139</v>
      </c>
      <c r="B197" s="47" t="s">
        <v>141</v>
      </c>
      <c r="C197" s="48">
        <v>0</v>
      </c>
      <c r="D197" s="48">
        <v>0</v>
      </c>
      <c r="E197" s="42"/>
      <c r="F197" s="42"/>
      <c r="G197" s="42"/>
      <c r="H197" s="93"/>
    </row>
    <row r="198" spans="1:8" x14ac:dyDescent="0.2">
      <c r="A198" s="28"/>
      <c r="B198" s="28"/>
      <c r="C198" s="28"/>
      <c r="D198" s="28"/>
      <c r="E198" s="28"/>
      <c r="F198" s="28"/>
      <c r="G198" s="28"/>
      <c r="H198" s="28"/>
    </row>
    <row r="199" spans="1:8" x14ac:dyDescent="0.2">
      <c r="A199" s="27" t="s">
        <v>571</v>
      </c>
      <c r="B199" s="27"/>
      <c r="C199" s="111" t="s">
        <v>572</v>
      </c>
      <c r="D199" s="27"/>
      <c r="E199" s="27"/>
      <c r="F199" s="27"/>
      <c r="G199" s="27"/>
      <c r="H199" s="27"/>
    </row>
    <row r="200" spans="1:8" x14ac:dyDescent="0.2">
      <c r="A200" s="36" t="s">
        <v>95</v>
      </c>
      <c r="B200" s="36" t="s">
        <v>92</v>
      </c>
      <c r="C200" s="36" t="s">
        <v>93</v>
      </c>
      <c r="D200" s="36" t="s">
        <v>99</v>
      </c>
      <c r="E200" s="36" t="s">
        <v>98</v>
      </c>
      <c r="F200" s="36" t="s">
        <v>142</v>
      </c>
      <c r="G200" s="36" t="s">
        <v>101</v>
      </c>
      <c r="H200" s="36"/>
    </row>
    <row r="201" spans="1:8" x14ac:dyDescent="0.2">
      <c r="A201" s="46">
        <v>1140</v>
      </c>
      <c r="B201" s="47" t="s">
        <v>143</v>
      </c>
      <c r="C201" s="48">
        <v>0</v>
      </c>
      <c r="D201" s="47"/>
      <c r="E201" s="47"/>
      <c r="F201" s="47"/>
      <c r="G201" s="47"/>
      <c r="H201" s="47"/>
    </row>
    <row r="202" spans="1:8" x14ac:dyDescent="0.2">
      <c r="A202" s="49">
        <v>1141</v>
      </c>
      <c r="B202" s="50" t="s">
        <v>144</v>
      </c>
      <c r="C202" s="51">
        <v>0</v>
      </c>
      <c r="D202" s="50"/>
      <c r="E202" s="50"/>
      <c r="F202" s="50"/>
      <c r="G202" s="50"/>
      <c r="H202" s="50"/>
    </row>
    <row r="203" spans="1:8" x14ac:dyDescent="0.2">
      <c r="A203" s="49">
        <v>1142</v>
      </c>
      <c r="B203" s="50" t="s">
        <v>145</v>
      </c>
      <c r="C203" s="51">
        <v>0</v>
      </c>
      <c r="D203" s="50"/>
      <c r="E203" s="50"/>
      <c r="F203" s="50"/>
      <c r="G203" s="50"/>
      <c r="H203" s="50"/>
    </row>
    <row r="204" spans="1:8" x14ac:dyDescent="0.2">
      <c r="A204" s="49">
        <v>1143</v>
      </c>
      <c r="B204" s="50" t="s">
        <v>146</v>
      </c>
      <c r="C204" s="51">
        <v>0</v>
      </c>
      <c r="D204" s="50"/>
      <c r="E204" s="50"/>
      <c r="F204" s="50"/>
      <c r="G204" s="50"/>
      <c r="H204" s="50"/>
    </row>
    <row r="205" spans="1:8" x14ac:dyDescent="0.2">
      <c r="A205" s="49">
        <v>1144</v>
      </c>
      <c r="B205" s="50" t="s">
        <v>147</v>
      </c>
      <c r="C205" s="51">
        <v>0</v>
      </c>
      <c r="D205" s="50"/>
      <c r="E205" s="50"/>
      <c r="F205" s="50"/>
      <c r="G205" s="50"/>
      <c r="H205" s="50"/>
    </row>
    <row r="206" spans="1:8" x14ac:dyDescent="0.2">
      <c r="A206" s="49">
        <v>1145</v>
      </c>
      <c r="B206" s="50" t="s">
        <v>148</v>
      </c>
      <c r="C206" s="51">
        <v>0</v>
      </c>
      <c r="D206" s="50"/>
      <c r="E206" s="50"/>
      <c r="F206" s="50"/>
      <c r="G206" s="50"/>
      <c r="H206" s="50"/>
    </row>
    <row r="208" spans="1:8" x14ac:dyDescent="0.2">
      <c r="A208" s="27" t="s">
        <v>515</v>
      </c>
      <c r="B208" s="27"/>
      <c r="C208" s="27"/>
      <c r="D208" s="27"/>
      <c r="E208" s="27"/>
      <c r="F208" s="27"/>
      <c r="G208" s="27"/>
      <c r="H208" s="27"/>
    </row>
    <row r="209" spans="1:9" x14ac:dyDescent="0.2">
      <c r="A209" s="36" t="s">
        <v>95</v>
      </c>
      <c r="B209" s="36" t="s">
        <v>92</v>
      </c>
      <c r="C209" s="36" t="s">
        <v>93</v>
      </c>
      <c r="D209" s="36" t="s">
        <v>97</v>
      </c>
      <c r="E209" s="36" t="s">
        <v>100</v>
      </c>
      <c r="F209" s="36" t="s">
        <v>149</v>
      </c>
      <c r="G209" s="36"/>
      <c r="H209" s="36"/>
    </row>
    <row r="210" spans="1:9" x14ac:dyDescent="0.2">
      <c r="A210" s="46">
        <v>1150</v>
      </c>
      <c r="B210" s="47" t="s">
        <v>150</v>
      </c>
      <c r="C210" s="48">
        <f>C211</f>
        <v>110356.61</v>
      </c>
      <c r="D210" s="50"/>
      <c r="E210" s="50"/>
      <c r="F210" s="50"/>
      <c r="G210" s="50"/>
      <c r="H210" s="50"/>
    </row>
    <row r="211" spans="1:9" x14ac:dyDescent="0.2">
      <c r="A211" s="46">
        <v>1151</v>
      </c>
      <c r="B211" s="47" t="s">
        <v>151</v>
      </c>
      <c r="C211" s="48">
        <f>SUM(C212:C213)</f>
        <v>110356.61</v>
      </c>
      <c r="D211" s="50"/>
      <c r="E211" s="50"/>
      <c r="F211" s="50"/>
      <c r="G211" s="50"/>
      <c r="H211" s="50"/>
    </row>
    <row r="212" spans="1:9" x14ac:dyDescent="0.2">
      <c r="A212" s="49">
        <v>115110001</v>
      </c>
      <c r="B212" s="50" t="s">
        <v>525</v>
      </c>
      <c r="C212" s="51">
        <v>18275.169999999998</v>
      </c>
      <c r="D212" s="50"/>
      <c r="E212" s="50"/>
      <c r="F212" s="50"/>
      <c r="G212" s="50"/>
      <c r="H212" s="50"/>
    </row>
    <row r="213" spans="1:9" x14ac:dyDescent="0.2">
      <c r="A213" s="49">
        <v>115190001</v>
      </c>
      <c r="B213" s="50" t="s">
        <v>526</v>
      </c>
      <c r="C213" s="51">
        <v>92081.44</v>
      </c>
      <c r="D213" s="50"/>
      <c r="E213" s="50"/>
      <c r="F213" s="50"/>
      <c r="G213" s="50"/>
      <c r="H213" s="50"/>
    </row>
    <row r="214" spans="1:9" x14ac:dyDescent="0.2">
      <c r="A214" s="49"/>
      <c r="B214" s="50"/>
      <c r="C214" s="51"/>
      <c r="D214" s="50"/>
      <c r="E214" s="50"/>
      <c r="F214" s="50"/>
      <c r="G214" s="50"/>
      <c r="H214" s="50"/>
    </row>
    <row r="215" spans="1:9" x14ac:dyDescent="0.2">
      <c r="A215" s="27" t="s">
        <v>527</v>
      </c>
      <c r="B215" s="27"/>
      <c r="C215" s="27"/>
      <c r="D215" s="27"/>
      <c r="E215" s="27"/>
      <c r="F215" s="27"/>
      <c r="G215" s="27"/>
      <c r="H215" s="27"/>
    </row>
    <row r="216" spans="1:9" x14ac:dyDescent="0.2">
      <c r="A216" s="36" t="s">
        <v>95</v>
      </c>
      <c r="B216" s="36" t="s">
        <v>92</v>
      </c>
      <c r="C216" s="36" t="s">
        <v>93</v>
      </c>
      <c r="D216" s="36" t="s">
        <v>94</v>
      </c>
      <c r="E216" s="36" t="s">
        <v>134</v>
      </c>
      <c r="F216" s="36"/>
      <c r="G216" s="36"/>
      <c r="H216" s="36"/>
    </row>
    <row r="217" spans="1:9" x14ac:dyDescent="0.2">
      <c r="A217" s="49">
        <v>1213</v>
      </c>
      <c r="B217" s="50" t="s">
        <v>152</v>
      </c>
      <c r="C217" s="51">
        <v>0</v>
      </c>
      <c r="D217" s="50"/>
      <c r="E217" s="50"/>
      <c r="F217" s="50"/>
      <c r="G217" s="50"/>
      <c r="H217" s="50"/>
    </row>
    <row r="218" spans="1:9" x14ac:dyDescent="0.2">
      <c r="A218" s="49"/>
      <c r="B218" s="50"/>
      <c r="C218" s="51"/>
      <c r="D218" s="50"/>
      <c r="E218" s="50"/>
      <c r="F218" s="50"/>
      <c r="G218" s="50"/>
      <c r="H218" s="50"/>
    </row>
    <row r="219" spans="1:9" x14ac:dyDescent="0.2">
      <c r="A219" s="27" t="s">
        <v>528</v>
      </c>
      <c r="B219" s="27"/>
      <c r="C219" s="27"/>
      <c r="D219" s="27"/>
      <c r="E219" s="27"/>
      <c r="F219" s="27"/>
      <c r="G219" s="27"/>
      <c r="H219" s="27"/>
    </row>
    <row r="220" spans="1:9" x14ac:dyDescent="0.2">
      <c r="A220" s="36" t="s">
        <v>95</v>
      </c>
      <c r="B220" s="36" t="s">
        <v>92</v>
      </c>
      <c r="C220" s="36" t="s">
        <v>93</v>
      </c>
      <c r="D220" s="36"/>
      <c r="E220" s="36"/>
      <c r="F220" s="36"/>
      <c r="G220" s="36"/>
      <c r="H220" s="36"/>
    </row>
    <row r="221" spans="1:9" x14ac:dyDescent="0.2">
      <c r="A221" s="49">
        <v>1214</v>
      </c>
      <c r="B221" s="50" t="s">
        <v>153</v>
      </c>
      <c r="C221" s="51">
        <v>0</v>
      </c>
      <c r="D221" s="50"/>
      <c r="E221" s="50"/>
      <c r="F221" s="50"/>
      <c r="G221" s="50"/>
      <c r="H221" s="50"/>
    </row>
    <row r="222" spans="1:9" x14ac:dyDescent="0.2">
      <c r="A222" s="27" t="s">
        <v>516</v>
      </c>
      <c r="B222" s="27"/>
      <c r="C222" s="27"/>
      <c r="D222" s="27"/>
      <c r="E222" s="27"/>
      <c r="F222" s="27"/>
      <c r="G222" s="27"/>
      <c r="H222" s="27"/>
      <c r="I222" s="5"/>
    </row>
    <row r="223" spans="1:9" x14ac:dyDescent="0.2">
      <c r="A223" s="36" t="s">
        <v>95</v>
      </c>
      <c r="B223" s="36" t="s">
        <v>92</v>
      </c>
      <c r="C223" s="36" t="s">
        <v>93</v>
      </c>
      <c r="D223" s="36" t="s">
        <v>102</v>
      </c>
      <c r="E223" s="36" t="s">
        <v>103</v>
      </c>
      <c r="F223" s="36" t="s">
        <v>97</v>
      </c>
      <c r="G223" s="36" t="s">
        <v>154</v>
      </c>
      <c r="H223" s="36" t="s">
        <v>104</v>
      </c>
      <c r="I223" s="16" t="s">
        <v>155</v>
      </c>
    </row>
    <row r="224" spans="1:9" ht="11.25" customHeight="1" x14ac:dyDescent="0.2">
      <c r="A224" s="46">
        <v>1230</v>
      </c>
      <c r="B224" s="47" t="s">
        <v>156</v>
      </c>
      <c r="C224" s="48">
        <f>C225+C227+C228+C230+C232+C239+C241</f>
        <v>328859497.52000004</v>
      </c>
      <c r="D224" s="48">
        <f t="shared" ref="D224:E224" si="0">D225+D227+D228+D230+D232+D239+D241</f>
        <v>-10533444.300000001</v>
      </c>
      <c r="E224" s="48">
        <f t="shared" si="0"/>
        <v>-10533444.300000001</v>
      </c>
      <c r="F224" s="147" t="s">
        <v>566</v>
      </c>
      <c r="G224" s="47"/>
      <c r="H224" s="47"/>
      <c r="I224" s="47"/>
    </row>
    <row r="225" spans="1:9" ht="11.25" customHeight="1" x14ac:dyDescent="0.2">
      <c r="A225" s="46">
        <v>1231</v>
      </c>
      <c r="B225" s="47" t="s">
        <v>157</v>
      </c>
      <c r="C225" s="48">
        <f>SUM(C226)</f>
        <v>64286049.240000002</v>
      </c>
      <c r="D225" s="48">
        <f t="shared" ref="D225:E225" si="1">SUM(D226)</f>
        <v>0</v>
      </c>
      <c r="E225" s="48">
        <f t="shared" si="1"/>
        <v>0</v>
      </c>
      <c r="F225" s="147"/>
      <c r="G225" s="47"/>
      <c r="H225" s="47"/>
      <c r="I225" s="47"/>
    </row>
    <row r="226" spans="1:9" ht="11.25" customHeight="1" x14ac:dyDescent="0.2">
      <c r="A226" s="49">
        <v>123105811</v>
      </c>
      <c r="B226" s="50" t="s">
        <v>157</v>
      </c>
      <c r="C226" s="51">
        <v>64286049.240000002</v>
      </c>
      <c r="D226" s="51">
        <v>0</v>
      </c>
      <c r="E226" s="51"/>
      <c r="F226" s="147"/>
      <c r="G226" s="50"/>
      <c r="H226" s="50"/>
      <c r="I226" s="50"/>
    </row>
    <row r="227" spans="1:9" ht="11.25" customHeight="1" x14ac:dyDescent="0.2">
      <c r="A227" s="46">
        <v>1232</v>
      </c>
      <c r="B227" s="47" t="s">
        <v>158</v>
      </c>
      <c r="C227" s="48">
        <v>0</v>
      </c>
      <c r="D227" s="48">
        <v>0</v>
      </c>
      <c r="E227" s="48">
        <v>0</v>
      </c>
      <c r="F227" s="147"/>
      <c r="G227" s="47"/>
      <c r="H227" s="47"/>
      <c r="I227" s="47"/>
    </row>
    <row r="228" spans="1:9" ht="11.25" customHeight="1" x14ac:dyDescent="0.2">
      <c r="A228" s="46">
        <v>1233</v>
      </c>
      <c r="B228" s="47" t="s">
        <v>159</v>
      </c>
      <c r="C228" s="48">
        <f>SUM(C229)</f>
        <v>64322641.969999999</v>
      </c>
      <c r="D228" s="48">
        <f t="shared" ref="D228:E228" si="2">SUM(D229)</f>
        <v>-9905756.3100000005</v>
      </c>
      <c r="E228" s="48">
        <f t="shared" si="2"/>
        <v>-9905756.3100000005</v>
      </c>
      <c r="F228" s="147"/>
      <c r="G228" s="47"/>
      <c r="H228" s="47"/>
      <c r="I228" s="47"/>
    </row>
    <row r="229" spans="1:9" ht="11.25" customHeight="1" x14ac:dyDescent="0.2">
      <c r="A229" s="49">
        <v>123305831</v>
      </c>
      <c r="B229" s="50" t="s">
        <v>529</v>
      </c>
      <c r="C229" s="51">
        <v>64322641.969999999</v>
      </c>
      <c r="D229" s="51">
        <v>-9905756.3100000005</v>
      </c>
      <c r="E229" s="51">
        <v>-9905756.3100000005</v>
      </c>
      <c r="F229" s="147"/>
      <c r="G229" s="50"/>
      <c r="H229" s="50"/>
      <c r="I229" s="50"/>
    </row>
    <row r="230" spans="1:9" ht="11.25" customHeight="1" x14ac:dyDescent="0.2">
      <c r="A230" s="46">
        <v>1234</v>
      </c>
      <c r="B230" s="47" t="s">
        <v>160</v>
      </c>
      <c r="C230" s="48">
        <f>SUM(C231)</f>
        <v>21001214.120000001</v>
      </c>
      <c r="D230" s="48">
        <f t="shared" ref="D230:E230" si="3">SUM(D231)</f>
        <v>-627687.99</v>
      </c>
      <c r="E230" s="48">
        <f t="shared" si="3"/>
        <v>-627687.99</v>
      </c>
      <c r="F230" s="147"/>
      <c r="G230" s="47"/>
      <c r="H230" s="47"/>
      <c r="I230" s="47"/>
    </row>
    <row r="231" spans="1:9" ht="11.25" customHeight="1" x14ac:dyDescent="0.2">
      <c r="A231" s="49">
        <v>123405891</v>
      </c>
      <c r="B231" s="50" t="s">
        <v>530</v>
      </c>
      <c r="C231" s="51">
        <v>21001214.120000001</v>
      </c>
      <c r="D231" s="51">
        <v>-627687.99</v>
      </c>
      <c r="E231" s="51">
        <v>-627687.99</v>
      </c>
      <c r="F231" s="147"/>
      <c r="G231" s="50"/>
      <c r="H231" s="50"/>
      <c r="I231" s="50"/>
    </row>
    <row r="232" spans="1:9" ht="11.25" customHeight="1" x14ac:dyDescent="0.2">
      <c r="A232" s="46">
        <v>1235</v>
      </c>
      <c r="B232" s="47" t="s">
        <v>161</v>
      </c>
      <c r="C232" s="48">
        <f>SUM(C233:C238)</f>
        <v>121229563</v>
      </c>
      <c r="D232" s="48">
        <f t="shared" ref="D232" si="4">SUM(D233:D238)</f>
        <v>0</v>
      </c>
      <c r="E232" s="48">
        <f t="shared" ref="E232" si="5">SUM(E233:E238)</f>
        <v>0</v>
      </c>
      <c r="F232" s="147"/>
      <c r="G232" s="47"/>
      <c r="H232" s="47"/>
      <c r="I232" s="47"/>
    </row>
    <row r="233" spans="1:9" ht="11.25" customHeight="1" x14ac:dyDescent="0.2">
      <c r="A233" s="49">
        <v>123516111</v>
      </c>
      <c r="B233" s="50" t="s">
        <v>531</v>
      </c>
      <c r="C233" s="51">
        <v>20184114.68</v>
      </c>
      <c r="D233" s="51">
        <v>0</v>
      </c>
      <c r="E233" s="51">
        <v>0</v>
      </c>
      <c r="F233" s="147"/>
      <c r="G233" s="50"/>
      <c r="H233" s="50"/>
      <c r="I233" s="50"/>
    </row>
    <row r="234" spans="1:9" ht="11.25" customHeight="1" x14ac:dyDescent="0.2">
      <c r="A234" s="49">
        <v>123526121</v>
      </c>
      <c r="B234" s="50" t="s">
        <v>532</v>
      </c>
      <c r="C234" s="51">
        <v>8552828.9100000001</v>
      </c>
      <c r="D234" s="51">
        <v>0</v>
      </c>
      <c r="E234" s="51">
        <v>0</v>
      </c>
      <c r="F234" s="147"/>
      <c r="G234" s="50"/>
      <c r="H234" s="50"/>
      <c r="I234" s="50"/>
    </row>
    <row r="235" spans="1:9" ht="11.25" customHeight="1" x14ac:dyDescent="0.2">
      <c r="A235" s="49">
        <v>123536131</v>
      </c>
      <c r="B235" s="50" t="s">
        <v>533</v>
      </c>
      <c r="C235" s="51">
        <v>8814766.5899999999</v>
      </c>
      <c r="D235" s="51">
        <v>0</v>
      </c>
      <c r="E235" s="51">
        <v>0</v>
      </c>
      <c r="F235" s="147"/>
      <c r="G235" s="50"/>
      <c r="H235" s="50"/>
      <c r="I235" s="50"/>
    </row>
    <row r="236" spans="1:9" ht="11.25" customHeight="1" x14ac:dyDescent="0.2">
      <c r="A236" s="49">
        <v>123546141</v>
      </c>
      <c r="B236" s="50" t="s">
        <v>534</v>
      </c>
      <c r="C236" s="51">
        <v>82423907.950000003</v>
      </c>
      <c r="D236" s="51">
        <v>0</v>
      </c>
      <c r="E236" s="51">
        <v>0</v>
      </c>
      <c r="F236" s="147"/>
      <c r="G236" s="50"/>
      <c r="H236" s="50"/>
      <c r="I236" s="50"/>
    </row>
    <row r="237" spans="1:9" ht="11.25" customHeight="1" x14ac:dyDescent="0.2">
      <c r="A237" s="49">
        <v>123556151</v>
      </c>
      <c r="B237" s="50" t="s">
        <v>535</v>
      </c>
      <c r="C237" s="51">
        <v>358239.98</v>
      </c>
      <c r="D237" s="51">
        <v>0</v>
      </c>
      <c r="E237" s="51">
        <v>0</v>
      </c>
      <c r="F237" s="147"/>
      <c r="G237" s="50"/>
      <c r="H237" s="50"/>
      <c r="I237" s="50"/>
    </row>
    <row r="238" spans="1:9" ht="11.25" customHeight="1" x14ac:dyDescent="0.2">
      <c r="A238" s="49">
        <v>123566161</v>
      </c>
      <c r="B238" s="50" t="s">
        <v>536</v>
      </c>
      <c r="C238" s="51">
        <v>895704.89</v>
      </c>
      <c r="D238" s="51">
        <v>0</v>
      </c>
      <c r="E238" s="51">
        <v>0</v>
      </c>
      <c r="F238" s="147"/>
      <c r="G238" s="50"/>
      <c r="H238" s="50"/>
      <c r="I238" s="50"/>
    </row>
    <row r="239" spans="1:9" ht="11.25" customHeight="1" x14ac:dyDescent="0.2">
      <c r="A239" s="46">
        <v>1236</v>
      </c>
      <c r="B239" s="47" t="s">
        <v>162</v>
      </c>
      <c r="C239" s="48">
        <f>SUM(C240)</f>
        <v>58020029.189999998</v>
      </c>
      <c r="D239" s="48">
        <f t="shared" ref="D239:E239" si="6">SUM(D240)</f>
        <v>0</v>
      </c>
      <c r="E239" s="48">
        <f t="shared" si="6"/>
        <v>0</v>
      </c>
      <c r="F239" s="147"/>
      <c r="G239" s="47"/>
      <c r="H239" s="47"/>
      <c r="I239" s="47"/>
    </row>
    <row r="240" spans="1:9" ht="11.25" customHeight="1" x14ac:dyDescent="0.2">
      <c r="A240" s="49">
        <v>123626221</v>
      </c>
      <c r="B240" s="50" t="s">
        <v>532</v>
      </c>
      <c r="C240" s="51">
        <v>58020029.189999998</v>
      </c>
      <c r="D240" s="51">
        <v>0</v>
      </c>
      <c r="E240" s="51">
        <v>0</v>
      </c>
      <c r="F240" s="147"/>
      <c r="G240" s="50"/>
      <c r="H240" s="50"/>
      <c r="I240" s="50"/>
    </row>
    <row r="241" spans="1:9" ht="11.25" customHeight="1" x14ac:dyDescent="0.2">
      <c r="A241" s="46">
        <v>1239</v>
      </c>
      <c r="B241" s="47" t="s">
        <v>163</v>
      </c>
      <c r="C241" s="48">
        <v>0</v>
      </c>
      <c r="D241" s="48">
        <v>0</v>
      </c>
      <c r="E241" s="48">
        <v>0</v>
      </c>
      <c r="F241" s="147"/>
      <c r="G241" s="47"/>
      <c r="H241" s="47"/>
      <c r="I241" s="47"/>
    </row>
    <row r="242" spans="1:9" ht="11.25" customHeight="1" x14ac:dyDescent="0.2">
      <c r="A242" s="46">
        <v>1240</v>
      </c>
      <c r="B242" s="47" t="s">
        <v>164</v>
      </c>
      <c r="C242" s="48">
        <f>C243+C249+C254+C257+C261+C263+C272+C274</f>
        <v>167829740.41999999</v>
      </c>
      <c r="D242" s="48">
        <f>D243+D249+D254+D257+D261+D263+D272+D274</f>
        <v>-110880394.46999998</v>
      </c>
      <c r="E242" s="48">
        <f>E243+E249+E254+E257+E261+E263+E272+E274</f>
        <v>-110880394.46999998</v>
      </c>
      <c r="F242" s="147"/>
      <c r="G242" s="47"/>
      <c r="H242" s="47"/>
      <c r="I242" s="47"/>
    </row>
    <row r="243" spans="1:9" ht="11.25" customHeight="1" x14ac:dyDescent="0.2">
      <c r="A243" s="46">
        <v>1241</v>
      </c>
      <c r="B243" s="47" t="s">
        <v>165</v>
      </c>
      <c r="C243" s="48">
        <f>SUM(C244:C248)</f>
        <v>36512166.829999998</v>
      </c>
      <c r="D243" s="48">
        <f>SUM(D244:D248)</f>
        <v>-24618887.030000001</v>
      </c>
      <c r="E243" s="48">
        <f>SUM(E244:E248)</f>
        <v>-24618887.030000001</v>
      </c>
      <c r="F243" s="147"/>
      <c r="G243" s="47"/>
      <c r="H243" s="47"/>
      <c r="I243" s="47"/>
    </row>
    <row r="244" spans="1:9" ht="11.25" customHeight="1" x14ac:dyDescent="0.2">
      <c r="A244" s="49">
        <v>124115111</v>
      </c>
      <c r="B244" s="50" t="s">
        <v>537</v>
      </c>
      <c r="C244" s="51">
        <v>6262916.71</v>
      </c>
      <c r="D244" s="51">
        <v>-2569976.37</v>
      </c>
      <c r="E244" s="51">
        <v>-2569976.37</v>
      </c>
      <c r="F244" s="147"/>
      <c r="G244" s="50"/>
      <c r="H244" s="50"/>
      <c r="I244" s="50"/>
    </row>
    <row r="245" spans="1:9" ht="11.25" customHeight="1" x14ac:dyDescent="0.2">
      <c r="A245" s="49">
        <v>124125121</v>
      </c>
      <c r="B245" s="50" t="s">
        <v>538</v>
      </c>
      <c r="C245" s="51">
        <v>1517725.45</v>
      </c>
      <c r="D245" s="51">
        <v>-455567.67</v>
      </c>
      <c r="E245" s="51">
        <v>-455567.67</v>
      </c>
      <c r="F245" s="147"/>
      <c r="G245" s="50"/>
      <c r="H245" s="50"/>
      <c r="I245" s="50"/>
    </row>
    <row r="246" spans="1:9" ht="11.25" customHeight="1" x14ac:dyDescent="0.2">
      <c r="A246" s="49">
        <v>124135151</v>
      </c>
      <c r="B246" s="50" t="s">
        <v>539</v>
      </c>
      <c r="C246" s="51">
        <v>26270478.170000002</v>
      </c>
      <c r="D246" s="51">
        <v>-20682559.98</v>
      </c>
      <c r="E246" s="51">
        <v>-20682559.98</v>
      </c>
      <c r="F246" s="147"/>
      <c r="G246" s="50"/>
      <c r="H246" s="50"/>
      <c r="I246" s="50"/>
    </row>
    <row r="247" spans="1:9" ht="11.25" customHeight="1" x14ac:dyDescent="0.2">
      <c r="A247" s="49">
        <v>124195191</v>
      </c>
      <c r="B247" s="50" t="s">
        <v>540</v>
      </c>
      <c r="C247" s="51">
        <v>2456046.5</v>
      </c>
      <c r="D247" s="51">
        <v>-907616.34</v>
      </c>
      <c r="E247" s="51">
        <v>-907616.34</v>
      </c>
      <c r="F247" s="147"/>
      <c r="G247" s="50"/>
      <c r="H247" s="50"/>
      <c r="I247" s="50"/>
    </row>
    <row r="248" spans="1:9" ht="11.25" customHeight="1" x14ac:dyDescent="0.2">
      <c r="A248" s="49">
        <v>124195192</v>
      </c>
      <c r="B248" s="50" t="s">
        <v>541</v>
      </c>
      <c r="C248" s="51">
        <v>5000</v>
      </c>
      <c r="D248" s="51">
        <v>-3166.67</v>
      </c>
      <c r="E248" s="51">
        <v>-3166.67</v>
      </c>
      <c r="F248" s="147"/>
      <c r="G248" s="50"/>
      <c r="H248" s="50"/>
      <c r="I248" s="50"/>
    </row>
    <row r="249" spans="1:9" ht="11.25" customHeight="1" x14ac:dyDescent="0.2">
      <c r="A249" s="46">
        <v>1242</v>
      </c>
      <c r="B249" s="47" t="s">
        <v>166</v>
      </c>
      <c r="C249" s="48">
        <f>SUM(C250:C253)</f>
        <v>6566211.6100000013</v>
      </c>
      <c r="D249" s="48">
        <f t="shared" ref="D249" si="7">SUM(D250:D253)</f>
        <v>-2347270.08</v>
      </c>
      <c r="E249" s="48">
        <f t="shared" ref="E249" si="8">SUM(E250:E253)</f>
        <v>-2347270.08</v>
      </c>
      <c r="F249" s="147" t="s">
        <v>760</v>
      </c>
      <c r="G249" s="47"/>
      <c r="H249" s="47"/>
      <c r="I249" s="47"/>
    </row>
    <row r="250" spans="1:9" ht="11.25" customHeight="1" x14ac:dyDescent="0.2">
      <c r="A250" s="49">
        <v>124215211</v>
      </c>
      <c r="B250" s="50" t="s">
        <v>542</v>
      </c>
      <c r="C250" s="51">
        <v>1305905.31</v>
      </c>
      <c r="D250" s="51">
        <v>-486570.28</v>
      </c>
      <c r="E250" s="51">
        <v>-486570.28</v>
      </c>
      <c r="F250" s="147"/>
      <c r="G250" s="50"/>
      <c r="H250" s="50"/>
      <c r="I250" s="50"/>
    </row>
    <row r="251" spans="1:9" ht="11.25" customHeight="1" x14ac:dyDescent="0.2">
      <c r="A251" s="49">
        <v>124225221</v>
      </c>
      <c r="B251" s="50" t="s">
        <v>543</v>
      </c>
      <c r="C251" s="51">
        <v>15755</v>
      </c>
      <c r="D251" s="51">
        <v>-3938.75</v>
      </c>
      <c r="E251" s="51">
        <v>-3938.75</v>
      </c>
      <c r="F251" s="147"/>
      <c r="G251" s="50"/>
      <c r="H251" s="50"/>
      <c r="I251" s="50"/>
    </row>
    <row r="252" spans="1:9" ht="11.25" customHeight="1" x14ac:dyDescent="0.2">
      <c r="A252" s="49">
        <v>124235231</v>
      </c>
      <c r="B252" s="50" t="s">
        <v>544</v>
      </c>
      <c r="C252" s="51">
        <v>4339902.07</v>
      </c>
      <c r="D252" s="51">
        <v>-1580702.14</v>
      </c>
      <c r="E252" s="51">
        <v>-1580702.14</v>
      </c>
      <c r="F252" s="147"/>
      <c r="G252" s="50"/>
      <c r="H252" s="50"/>
      <c r="I252" s="50"/>
    </row>
    <row r="253" spans="1:9" ht="11.25" customHeight="1" x14ac:dyDescent="0.2">
      <c r="A253" s="49">
        <v>124295291</v>
      </c>
      <c r="B253" s="50" t="s">
        <v>545</v>
      </c>
      <c r="C253" s="51">
        <v>904649.23</v>
      </c>
      <c r="D253" s="51">
        <v>-276058.90999999997</v>
      </c>
      <c r="E253" s="51">
        <v>-276058.90999999997</v>
      </c>
      <c r="F253" s="147"/>
      <c r="G253" s="50"/>
      <c r="H253" s="50"/>
      <c r="I253" s="50"/>
    </row>
    <row r="254" spans="1:9" ht="11.25" customHeight="1" x14ac:dyDescent="0.2">
      <c r="A254" s="46">
        <v>1243</v>
      </c>
      <c r="B254" s="47" t="s">
        <v>167</v>
      </c>
      <c r="C254" s="48">
        <f>SUM(C255:C256)</f>
        <v>249183.35999999999</v>
      </c>
      <c r="D254" s="48">
        <f t="shared" ref="D254" si="9">SUM(D255:D256)</f>
        <v>-60133.21</v>
      </c>
      <c r="E254" s="48">
        <f t="shared" ref="E254" si="10">SUM(E255:E256)</f>
        <v>-60133.21</v>
      </c>
      <c r="F254" s="147"/>
      <c r="G254" s="47"/>
      <c r="H254" s="47"/>
      <c r="I254" s="47"/>
    </row>
    <row r="255" spans="1:9" ht="11.25" customHeight="1" x14ac:dyDescent="0.2">
      <c r="A255" s="49">
        <v>124315311</v>
      </c>
      <c r="B255" s="50" t="s">
        <v>546</v>
      </c>
      <c r="C255" s="51">
        <v>183882.8</v>
      </c>
      <c r="D255" s="51">
        <v>-43808.07</v>
      </c>
      <c r="E255" s="51">
        <v>-43808.07</v>
      </c>
      <c r="F255" s="147"/>
      <c r="G255" s="50"/>
      <c r="H255" s="50"/>
      <c r="I255" s="50"/>
    </row>
    <row r="256" spans="1:9" ht="11.25" customHeight="1" x14ac:dyDescent="0.2">
      <c r="A256" s="49">
        <v>124325321</v>
      </c>
      <c r="B256" s="50" t="s">
        <v>547</v>
      </c>
      <c r="C256" s="51">
        <v>65300.56</v>
      </c>
      <c r="D256" s="51">
        <v>-16325.14</v>
      </c>
      <c r="E256" s="51">
        <v>-16325.14</v>
      </c>
      <c r="F256" s="147"/>
      <c r="G256" s="50"/>
      <c r="H256" s="50"/>
      <c r="I256" s="50"/>
    </row>
    <row r="257" spans="1:9" ht="11.25" customHeight="1" x14ac:dyDescent="0.2">
      <c r="A257" s="46">
        <v>1244</v>
      </c>
      <c r="B257" s="47" t="s">
        <v>168</v>
      </c>
      <c r="C257" s="48">
        <f>SUM(C258:C260)</f>
        <v>96758447.140000001</v>
      </c>
      <c r="D257" s="48">
        <f t="shared" ref="D257" si="11">SUM(D258:D260)</f>
        <v>-70215160.409999996</v>
      </c>
      <c r="E257" s="48">
        <f t="shared" ref="E257" si="12">SUM(E258:E260)</f>
        <v>-70215160.409999996</v>
      </c>
      <c r="F257" s="147"/>
      <c r="G257" s="47"/>
      <c r="H257" s="47"/>
      <c r="I257" s="47"/>
    </row>
    <row r="258" spans="1:9" ht="11.25" customHeight="1" x14ac:dyDescent="0.2">
      <c r="A258" s="49">
        <v>124415411</v>
      </c>
      <c r="B258" s="50" t="s">
        <v>548</v>
      </c>
      <c r="C258" s="51">
        <v>88833919.260000005</v>
      </c>
      <c r="D258" s="51">
        <v>-63880204.979999997</v>
      </c>
      <c r="E258" s="51">
        <v>-63880204.979999997</v>
      </c>
      <c r="F258" s="147"/>
      <c r="G258" s="50"/>
      <c r="H258" s="50"/>
      <c r="I258" s="50"/>
    </row>
    <row r="259" spans="1:9" ht="11.25" customHeight="1" x14ac:dyDescent="0.2">
      <c r="A259" s="49">
        <v>124425421</v>
      </c>
      <c r="B259" s="50" t="s">
        <v>549</v>
      </c>
      <c r="C259" s="51">
        <v>2072312.32</v>
      </c>
      <c r="D259" s="51">
        <v>-1092680.52</v>
      </c>
      <c r="E259" s="51">
        <v>-1092680.52</v>
      </c>
      <c r="F259" s="147"/>
      <c r="G259" s="50"/>
      <c r="H259" s="50"/>
      <c r="I259" s="50"/>
    </row>
    <row r="260" spans="1:9" ht="11.25" customHeight="1" x14ac:dyDescent="0.2">
      <c r="A260" s="49">
        <v>124495491</v>
      </c>
      <c r="B260" s="50" t="s">
        <v>550</v>
      </c>
      <c r="C260" s="51">
        <v>5852215.5599999996</v>
      </c>
      <c r="D260" s="51">
        <v>-5242274.91</v>
      </c>
      <c r="E260" s="51">
        <v>-5242274.91</v>
      </c>
      <c r="F260" s="147"/>
      <c r="G260" s="50"/>
      <c r="H260" s="50"/>
      <c r="I260" s="50"/>
    </row>
    <row r="261" spans="1:9" ht="11.25" customHeight="1" x14ac:dyDescent="0.2">
      <c r="A261" s="46">
        <v>1245</v>
      </c>
      <c r="B261" s="47" t="s">
        <v>169</v>
      </c>
      <c r="C261" s="48">
        <f>SUM(C262)</f>
        <v>699554.07</v>
      </c>
      <c r="D261" s="48">
        <f t="shared" ref="D261:E261" si="13">SUM(D262)</f>
        <v>-274149.88</v>
      </c>
      <c r="E261" s="48">
        <f t="shared" si="13"/>
        <v>-274149.88</v>
      </c>
      <c r="F261" s="147"/>
      <c r="G261" s="47"/>
      <c r="H261" s="47"/>
      <c r="I261" s="47"/>
    </row>
    <row r="262" spans="1:9" ht="11.25" customHeight="1" x14ac:dyDescent="0.2">
      <c r="A262" s="49">
        <v>124505511</v>
      </c>
      <c r="B262" s="50" t="s">
        <v>551</v>
      </c>
      <c r="C262" s="51">
        <v>699554.07</v>
      </c>
      <c r="D262" s="51">
        <v>-274149.88</v>
      </c>
      <c r="E262" s="51">
        <v>-274149.88</v>
      </c>
      <c r="F262" s="147"/>
      <c r="G262" s="50"/>
      <c r="H262" s="50"/>
      <c r="I262" s="50"/>
    </row>
    <row r="263" spans="1:9" ht="11.25" customHeight="1" x14ac:dyDescent="0.2">
      <c r="A263" s="46">
        <v>1246</v>
      </c>
      <c r="B263" s="47" t="s">
        <v>170</v>
      </c>
      <c r="C263" s="48">
        <f>SUM(C264:C271)</f>
        <v>25951579</v>
      </c>
      <c r="D263" s="48">
        <f t="shared" ref="D263" si="14">SUM(D264:D271)</f>
        <v>-13364793.859999999</v>
      </c>
      <c r="E263" s="48">
        <f t="shared" ref="E263" si="15">SUM(E264:E271)</f>
        <v>-13364793.859999999</v>
      </c>
      <c r="F263" s="147"/>
      <c r="G263" s="47"/>
      <c r="H263" s="47"/>
      <c r="I263" s="47"/>
    </row>
    <row r="264" spans="1:9" ht="11.25" customHeight="1" x14ac:dyDescent="0.2">
      <c r="A264" s="49">
        <v>124615611</v>
      </c>
      <c r="B264" s="50" t="s">
        <v>559</v>
      </c>
      <c r="C264" s="51">
        <v>3176429.65</v>
      </c>
      <c r="D264" s="51">
        <v>-492080.85</v>
      </c>
      <c r="E264" s="51">
        <v>-492080.85</v>
      </c>
      <c r="F264" s="147"/>
      <c r="G264" s="50"/>
      <c r="H264" s="50"/>
      <c r="I264" s="50"/>
    </row>
    <row r="265" spans="1:9" ht="11.25" customHeight="1" x14ac:dyDescent="0.2">
      <c r="A265" s="49">
        <v>124625621</v>
      </c>
      <c r="B265" s="50" t="s">
        <v>552</v>
      </c>
      <c r="C265" s="51">
        <v>179914.82</v>
      </c>
      <c r="D265" s="51">
        <v>-43246.84</v>
      </c>
      <c r="E265" s="51">
        <v>-43246.84</v>
      </c>
      <c r="F265" s="147"/>
      <c r="G265" s="50"/>
      <c r="H265" s="50"/>
      <c r="I265" s="50"/>
    </row>
    <row r="266" spans="1:9" ht="11.25" customHeight="1" x14ac:dyDescent="0.2">
      <c r="A266" s="49">
        <v>124635631</v>
      </c>
      <c r="B266" s="50" t="s">
        <v>553</v>
      </c>
      <c r="C266" s="51">
        <v>4698000</v>
      </c>
      <c r="D266" s="51">
        <v>-4698000</v>
      </c>
      <c r="E266" s="51">
        <v>-4698000</v>
      </c>
      <c r="F266" s="147"/>
      <c r="G266" s="50"/>
      <c r="H266" s="50"/>
      <c r="I266" s="50"/>
    </row>
    <row r="267" spans="1:9" ht="11.25" customHeight="1" x14ac:dyDescent="0.2">
      <c r="A267" s="49">
        <v>124645641</v>
      </c>
      <c r="B267" s="50" t="s">
        <v>554</v>
      </c>
      <c r="C267" s="51">
        <v>735601.77</v>
      </c>
      <c r="D267" s="51">
        <v>-286367.89</v>
      </c>
      <c r="E267" s="51">
        <v>-286367.89</v>
      </c>
      <c r="F267" s="147"/>
      <c r="G267" s="50"/>
      <c r="H267" s="50"/>
      <c r="I267" s="50"/>
    </row>
    <row r="268" spans="1:9" ht="11.25" customHeight="1" x14ac:dyDescent="0.2">
      <c r="A268" s="49">
        <v>124655651</v>
      </c>
      <c r="B268" s="50" t="s">
        <v>555</v>
      </c>
      <c r="C268" s="51">
        <v>12767593.91</v>
      </c>
      <c r="D268" s="51">
        <v>-4738579.03</v>
      </c>
      <c r="E268" s="51">
        <v>-4738579.03</v>
      </c>
      <c r="F268" s="147"/>
      <c r="G268" s="50"/>
      <c r="H268" s="50"/>
      <c r="I268" s="50"/>
    </row>
    <row r="269" spans="1:9" ht="11.25" customHeight="1" x14ac:dyDescent="0.2">
      <c r="A269" s="49">
        <v>124665661</v>
      </c>
      <c r="B269" s="50" t="s">
        <v>556</v>
      </c>
      <c r="C269" s="51">
        <v>769311.26</v>
      </c>
      <c r="D269" s="51">
        <v>-296014.46999999997</v>
      </c>
      <c r="E269" s="51">
        <v>-296014.46999999997</v>
      </c>
      <c r="F269" s="147"/>
      <c r="G269" s="50"/>
      <c r="H269" s="50"/>
      <c r="I269" s="50"/>
    </row>
    <row r="270" spans="1:9" ht="11.25" customHeight="1" x14ac:dyDescent="0.2">
      <c r="A270" s="49">
        <v>124675671</v>
      </c>
      <c r="B270" s="50" t="s">
        <v>557</v>
      </c>
      <c r="C270" s="51">
        <v>2546471.5499999998</v>
      </c>
      <c r="D270" s="51">
        <v>-2149934.3199999998</v>
      </c>
      <c r="E270" s="51">
        <v>-2149934.3199999998</v>
      </c>
      <c r="F270" s="147"/>
      <c r="G270" s="50"/>
      <c r="H270" s="50"/>
      <c r="I270" s="50"/>
    </row>
    <row r="271" spans="1:9" ht="11.25" customHeight="1" x14ac:dyDescent="0.2">
      <c r="A271" s="49">
        <v>124695691</v>
      </c>
      <c r="B271" s="50" t="s">
        <v>558</v>
      </c>
      <c r="C271" s="51">
        <v>1078256.04</v>
      </c>
      <c r="D271" s="51">
        <v>-660570.46</v>
      </c>
      <c r="E271" s="51">
        <v>-660570.46</v>
      </c>
      <c r="F271" s="147"/>
      <c r="G271" s="50"/>
      <c r="H271" s="50"/>
      <c r="I271" s="50"/>
    </row>
    <row r="272" spans="1:9" ht="11.25" customHeight="1" x14ac:dyDescent="0.2">
      <c r="A272" s="46">
        <v>1247</v>
      </c>
      <c r="B272" s="47" t="s">
        <v>171</v>
      </c>
      <c r="C272" s="48">
        <f>SUM(C273)</f>
        <v>1092598.4099999999</v>
      </c>
      <c r="D272" s="48">
        <f t="shared" ref="D272:E272" si="16">SUM(D273)</f>
        <v>0</v>
      </c>
      <c r="E272" s="48">
        <f t="shared" si="16"/>
        <v>0</v>
      </c>
      <c r="F272" s="147"/>
      <c r="G272" s="47"/>
      <c r="H272" s="47"/>
      <c r="I272" s="47"/>
    </row>
    <row r="273" spans="1:9" ht="11.25" customHeight="1" x14ac:dyDescent="0.2">
      <c r="A273" s="49">
        <v>124715133</v>
      </c>
      <c r="B273" s="50" t="s">
        <v>560</v>
      </c>
      <c r="C273" s="51">
        <v>1092598.4099999999</v>
      </c>
      <c r="D273" s="51">
        <v>0</v>
      </c>
      <c r="E273" s="51">
        <v>0</v>
      </c>
      <c r="F273" s="147"/>
      <c r="G273" s="50"/>
      <c r="H273" s="50"/>
      <c r="I273" s="50"/>
    </row>
    <row r="274" spans="1:9" ht="11.25" customHeight="1" x14ac:dyDescent="0.2">
      <c r="A274" s="46">
        <v>1248</v>
      </c>
      <c r="B274" s="47" t="s">
        <v>172</v>
      </c>
      <c r="C274" s="48">
        <v>0</v>
      </c>
      <c r="D274" s="48">
        <v>0</v>
      </c>
      <c r="E274" s="48">
        <v>0</v>
      </c>
      <c r="F274" s="147"/>
      <c r="G274" s="47"/>
      <c r="H274" s="47"/>
      <c r="I274" s="47"/>
    </row>
    <row r="275" spans="1:9" s="50" customFormat="1" x14ac:dyDescent="0.2"/>
    <row r="276" spans="1:9" x14ac:dyDescent="0.2">
      <c r="A276" s="27" t="s">
        <v>517</v>
      </c>
      <c r="B276" s="27"/>
      <c r="C276" s="27"/>
      <c r="D276" s="27"/>
      <c r="E276" s="27"/>
      <c r="F276" s="27"/>
      <c r="G276" s="27"/>
      <c r="H276" s="27"/>
      <c r="I276" s="5"/>
    </row>
    <row r="277" spans="1:9" x14ac:dyDescent="0.2">
      <c r="A277" s="36" t="s">
        <v>95</v>
      </c>
      <c r="B277" s="36" t="s">
        <v>92</v>
      </c>
      <c r="C277" s="36" t="s">
        <v>93</v>
      </c>
      <c r="D277" s="36" t="s">
        <v>105</v>
      </c>
      <c r="E277" s="36" t="s">
        <v>173</v>
      </c>
      <c r="F277" s="36" t="s">
        <v>97</v>
      </c>
      <c r="G277" s="36" t="s">
        <v>154</v>
      </c>
      <c r="H277" s="36" t="s">
        <v>104</v>
      </c>
      <c r="I277" s="16" t="s">
        <v>155</v>
      </c>
    </row>
    <row r="278" spans="1:9" x14ac:dyDescent="0.2">
      <c r="A278" s="46">
        <v>1250</v>
      </c>
      <c r="B278" s="47" t="s">
        <v>174</v>
      </c>
      <c r="C278" s="48">
        <f>SUM(C279:C283)</f>
        <v>4482502.63</v>
      </c>
      <c r="D278" s="48">
        <f t="shared" ref="D278:E278" si="17">SUM(D279:D283)</f>
        <v>-1897914.24</v>
      </c>
      <c r="E278" s="48">
        <f t="shared" si="17"/>
        <v>-1897914.24</v>
      </c>
      <c r="F278" s="47"/>
      <c r="G278" s="47"/>
      <c r="H278" s="47"/>
      <c r="I278" s="47"/>
    </row>
    <row r="279" spans="1:9" ht="11.25" customHeight="1" x14ac:dyDescent="0.2">
      <c r="A279" s="49">
        <v>1251</v>
      </c>
      <c r="B279" s="50" t="s">
        <v>175</v>
      </c>
      <c r="C279" s="51">
        <v>4337879.78</v>
      </c>
      <c r="D279" s="51">
        <v>-1800398.71</v>
      </c>
      <c r="E279" s="51">
        <v>-1800398.71</v>
      </c>
      <c r="F279" s="146" t="s">
        <v>760</v>
      </c>
      <c r="G279" s="50"/>
      <c r="H279" s="50"/>
      <c r="I279" s="50"/>
    </row>
    <row r="280" spans="1:9" x14ac:dyDescent="0.2">
      <c r="A280" s="49">
        <v>1252</v>
      </c>
      <c r="B280" s="50" t="s">
        <v>176</v>
      </c>
      <c r="C280" s="51">
        <v>0</v>
      </c>
      <c r="D280" s="51">
        <v>0</v>
      </c>
      <c r="E280" s="51">
        <v>0</v>
      </c>
      <c r="F280" s="146"/>
      <c r="G280" s="50"/>
      <c r="H280" s="50"/>
      <c r="I280" s="50"/>
    </row>
    <row r="281" spans="1:9" x14ac:dyDescent="0.2">
      <c r="A281" s="49">
        <v>1253</v>
      </c>
      <c r="B281" s="50" t="s">
        <v>177</v>
      </c>
      <c r="C281" s="51">
        <v>0</v>
      </c>
      <c r="D281" s="51">
        <v>0</v>
      </c>
      <c r="E281" s="51">
        <v>0</v>
      </c>
      <c r="F281" s="146"/>
      <c r="G281" s="50"/>
      <c r="H281" s="50"/>
      <c r="I281" s="50"/>
    </row>
    <row r="282" spans="1:9" x14ac:dyDescent="0.2">
      <c r="A282" s="49">
        <v>1254</v>
      </c>
      <c r="B282" s="50" t="s">
        <v>178</v>
      </c>
      <c r="C282" s="51">
        <v>144622.85</v>
      </c>
      <c r="D282" s="51">
        <v>-97515.53</v>
      </c>
      <c r="E282" s="51">
        <v>-97515.53</v>
      </c>
      <c r="F282" s="146"/>
      <c r="G282" s="50"/>
      <c r="H282" s="50"/>
      <c r="I282" s="50"/>
    </row>
    <row r="283" spans="1:9" x14ac:dyDescent="0.2">
      <c r="A283" s="49">
        <v>1259</v>
      </c>
      <c r="B283" s="50" t="s">
        <v>179</v>
      </c>
      <c r="C283" s="51">
        <v>0</v>
      </c>
      <c r="D283" s="51">
        <v>0</v>
      </c>
      <c r="E283" s="51">
        <v>0</v>
      </c>
      <c r="F283" s="146"/>
      <c r="G283" s="50"/>
      <c r="H283" s="50"/>
      <c r="I283" s="50"/>
    </row>
    <row r="284" spans="1:9" x14ac:dyDescent="0.2">
      <c r="A284" s="46">
        <v>1270</v>
      </c>
      <c r="B284" s="47" t="s">
        <v>180</v>
      </c>
      <c r="C284" s="48">
        <f>SUM(C285:C290)</f>
        <v>96610</v>
      </c>
      <c r="D284" s="48">
        <f t="shared" ref="D284:E284" si="18">SUM(D285:D290)</f>
        <v>0</v>
      </c>
      <c r="E284" s="48">
        <f t="shared" si="18"/>
        <v>0</v>
      </c>
      <c r="F284" s="146"/>
      <c r="G284" s="47"/>
      <c r="H284" s="47"/>
      <c r="I284" s="47"/>
    </row>
    <row r="285" spans="1:9" x14ac:dyDescent="0.2">
      <c r="A285" s="49">
        <v>1271</v>
      </c>
      <c r="B285" s="50" t="s">
        <v>181</v>
      </c>
      <c r="C285" s="51">
        <v>96610</v>
      </c>
      <c r="D285" s="51">
        <v>0</v>
      </c>
      <c r="E285" s="51">
        <v>0</v>
      </c>
      <c r="F285" s="146"/>
      <c r="G285" s="50"/>
      <c r="H285" s="50"/>
      <c r="I285" s="50"/>
    </row>
    <row r="286" spans="1:9" x14ac:dyDescent="0.2">
      <c r="A286" s="49">
        <v>1272</v>
      </c>
      <c r="B286" s="50" t="s">
        <v>182</v>
      </c>
      <c r="C286" s="51">
        <v>0</v>
      </c>
      <c r="D286" s="51">
        <v>0</v>
      </c>
      <c r="E286" s="51">
        <v>0</v>
      </c>
      <c r="F286" s="146"/>
      <c r="G286" s="50"/>
      <c r="H286" s="50"/>
      <c r="I286" s="50"/>
    </row>
    <row r="287" spans="1:9" x14ac:dyDescent="0.2">
      <c r="A287" s="49">
        <v>1273</v>
      </c>
      <c r="B287" s="50" t="s">
        <v>183</v>
      </c>
      <c r="C287" s="51">
        <v>0</v>
      </c>
      <c r="D287" s="51">
        <v>0</v>
      </c>
      <c r="E287" s="51">
        <v>0</v>
      </c>
      <c r="F287" s="146"/>
      <c r="G287" s="50"/>
      <c r="H287" s="50"/>
      <c r="I287" s="50"/>
    </row>
    <row r="288" spans="1:9" x14ac:dyDescent="0.2">
      <c r="A288" s="49">
        <v>1274</v>
      </c>
      <c r="B288" s="50" t="s">
        <v>184</v>
      </c>
      <c r="C288" s="51">
        <v>0</v>
      </c>
      <c r="D288" s="51">
        <v>0</v>
      </c>
      <c r="E288" s="51">
        <v>0</v>
      </c>
      <c r="F288" s="146"/>
      <c r="G288" s="50"/>
      <c r="H288" s="50"/>
      <c r="I288" s="50"/>
    </row>
    <row r="289" spans="1:9" x14ac:dyDescent="0.2">
      <c r="A289" s="49">
        <v>1275</v>
      </c>
      <c r="B289" s="50" t="s">
        <v>185</v>
      </c>
      <c r="C289" s="51">
        <v>0</v>
      </c>
      <c r="D289" s="51">
        <v>0</v>
      </c>
      <c r="E289" s="51">
        <v>0</v>
      </c>
      <c r="F289" s="146"/>
      <c r="G289" s="50"/>
      <c r="H289" s="50"/>
      <c r="I289" s="50"/>
    </row>
    <row r="290" spans="1:9" x14ac:dyDescent="0.2">
      <c r="A290" s="49">
        <v>1279</v>
      </c>
      <c r="B290" s="50" t="s">
        <v>186</v>
      </c>
      <c r="C290" s="51">
        <v>0</v>
      </c>
      <c r="D290" s="51">
        <v>0</v>
      </c>
      <c r="E290" s="51">
        <v>0</v>
      </c>
      <c r="F290" s="146"/>
      <c r="G290" s="50"/>
      <c r="H290" s="50"/>
      <c r="I290" s="50"/>
    </row>
    <row r="291" spans="1:9" x14ac:dyDescent="0.2">
      <c r="A291" s="28"/>
      <c r="B291" s="28"/>
      <c r="C291" s="28"/>
      <c r="D291" s="28"/>
      <c r="E291" s="28"/>
      <c r="F291" s="93"/>
      <c r="G291" s="28"/>
      <c r="H291" s="28"/>
    </row>
    <row r="292" spans="1:9" x14ac:dyDescent="0.2">
      <c r="A292" s="27" t="s">
        <v>561</v>
      </c>
      <c r="B292" s="27"/>
      <c r="C292" s="27"/>
      <c r="D292" s="27"/>
      <c r="E292" s="27"/>
      <c r="F292" s="27"/>
      <c r="G292" s="27"/>
      <c r="H292" s="27"/>
    </row>
    <row r="293" spans="1:9" x14ac:dyDescent="0.2">
      <c r="A293" s="36" t="s">
        <v>95</v>
      </c>
      <c r="B293" s="36" t="s">
        <v>92</v>
      </c>
      <c r="C293" s="36" t="s">
        <v>93</v>
      </c>
      <c r="D293" s="36" t="s">
        <v>187</v>
      </c>
      <c r="E293" s="36"/>
      <c r="F293" s="36"/>
      <c r="G293" s="36"/>
      <c r="H293" s="36"/>
    </row>
    <row r="294" spans="1:9" x14ac:dyDescent="0.2">
      <c r="A294" s="49">
        <v>1160</v>
      </c>
      <c r="B294" s="50" t="s">
        <v>188</v>
      </c>
      <c r="C294" s="51">
        <v>0</v>
      </c>
      <c r="D294" s="50"/>
      <c r="E294" s="50"/>
      <c r="F294" s="50"/>
      <c r="G294" s="50"/>
      <c r="H294" s="50"/>
    </row>
    <row r="295" spans="1:9" x14ac:dyDescent="0.2">
      <c r="A295" s="49">
        <v>1161</v>
      </c>
      <c r="B295" s="50" t="s">
        <v>189</v>
      </c>
      <c r="C295" s="51">
        <v>0</v>
      </c>
      <c r="D295" s="50"/>
      <c r="E295" s="50"/>
      <c r="F295" s="50"/>
      <c r="G295" s="50"/>
      <c r="H295" s="50"/>
    </row>
    <row r="296" spans="1:9" x14ac:dyDescent="0.2">
      <c r="A296" s="49">
        <v>1162</v>
      </c>
      <c r="B296" s="50" t="s">
        <v>190</v>
      </c>
      <c r="C296" s="51">
        <v>0</v>
      </c>
      <c r="D296" s="50"/>
      <c r="E296" s="50"/>
      <c r="F296" s="50"/>
      <c r="G296" s="50"/>
      <c r="H296" s="50"/>
    </row>
    <row r="297" spans="1:9" x14ac:dyDescent="0.2">
      <c r="A297" s="27" t="s">
        <v>585</v>
      </c>
      <c r="B297" s="27"/>
      <c r="C297" s="27"/>
      <c r="D297" s="27"/>
      <c r="E297" s="27"/>
      <c r="F297" s="27"/>
      <c r="G297" s="27"/>
      <c r="H297" s="27"/>
    </row>
    <row r="298" spans="1:9" x14ac:dyDescent="0.2">
      <c r="A298" s="36" t="s">
        <v>95</v>
      </c>
      <c r="B298" s="36" t="s">
        <v>92</v>
      </c>
      <c r="C298" s="36" t="s">
        <v>93</v>
      </c>
      <c r="D298" s="36" t="s">
        <v>134</v>
      </c>
      <c r="E298" s="36"/>
      <c r="F298" s="36"/>
      <c r="G298" s="36"/>
      <c r="H298" s="36"/>
    </row>
    <row r="299" spans="1:9" x14ac:dyDescent="0.2">
      <c r="A299" s="49">
        <v>1190</v>
      </c>
      <c r="B299" s="50" t="s">
        <v>586</v>
      </c>
      <c r="C299" s="51">
        <f>SUM(C300:C303)</f>
        <v>30991</v>
      </c>
      <c r="D299" s="50"/>
      <c r="E299" s="50"/>
      <c r="F299" s="50"/>
      <c r="G299" s="50"/>
      <c r="H299" s="50"/>
    </row>
    <row r="300" spans="1:9" x14ac:dyDescent="0.2">
      <c r="A300" s="49">
        <v>1191</v>
      </c>
      <c r="B300" s="50" t="s">
        <v>587</v>
      </c>
      <c r="C300" s="51">
        <v>30991</v>
      </c>
      <c r="D300" s="50"/>
      <c r="E300" s="50"/>
      <c r="F300" s="50"/>
      <c r="G300" s="50"/>
      <c r="H300" s="50"/>
    </row>
    <row r="301" spans="1:9" x14ac:dyDescent="0.2">
      <c r="A301" s="49">
        <v>1192</v>
      </c>
      <c r="B301" s="50" t="s">
        <v>588</v>
      </c>
      <c r="C301" s="51">
        <v>0</v>
      </c>
      <c r="D301" s="50"/>
      <c r="E301" s="50"/>
      <c r="F301" s="50"/>
      <c r="G301" s="50"/>
      <c r="H301" s="50"/>
    </row>
    <row r="302" spans="1:9" x14ac:dyDescent="0.2">
      <c r="A302" s="49">
        <v>1193</v>
      </c>
      <c r="B302" s="50" t="s">
        <v>589</v>
      </c>
      <c r="C302" s="51">
        <v>0</v>
      </c>
      <c r="D302" s="50"/>
      <c r="E302" s="50"/>
      <c r="F302" s="50"/>
      <c r="G302" s="50"/>
      <c r="H302" s="50"/>
    </row>
    <row r="303" spans="1:9" x14ac:dyDescent="0.2">
      <c r="A303" s="49">
        <v>1194</v>
      </c>
      <c r="B303" s="50" t="s">
        <v>590</v>
      </c>
      <c r="C303" s="51">
        <v>0</v>
      </c>
      <c r="D303" s="50"/>
      <c r="E303" s="50"/>
      <c r="F303" s="50"/>
      <c r="G303" s="50"/>
      <c r="H303" s="50"/>
    </row>
    <row r="304" spans="1:9" x14ac:dyDescent="0.2">
      <c r="A304" s="36" t="s">
        <v>95</v>
      </c>
      <c r="B304" s="36" t="s">
        <v>92</v>
      </c>
      <c r="C304" s="36" t="s">
        <v>93</v>
      </c>
      <c r="D304" s="36" t="s">
        <v>134</v>
      </c>
      <c r="E304" s="36"/>
      <c r="F304" s="36"/>
      <c r="G304" s="36"/>
      <c r="H304" s="36"/>
    </row>
    <row r="305" spans="1:8" x14ac:dyDescent="0.2">
      <c r="A305" s="120">
        <v>1290</v>
      </c>
      <c r="B305" s="6" t="s">
        <v>191</v>
      </c>
      <c r="C305" s="121">
        <f>SUM(C306:C308)</f>
        <v>0</v>
      </c>
    </row>
    <row r="306" spans="1:8" x14ac:dyDescent="0.2">
      <c r="A306" s="120">
        <v>1291</v>
      </c>
      <c r="B306" s="6" t="s">
        <v>192</v>
      </c>
      <c r="C306" s="121">
        <v>0</v>
      </c>
    </row>
    <row r="307" spans="1:8" x14ac:dyDescent="0.2">
      <c r="A307" s="120">
        <v>1292</v>
      </c>
      <c r="B307" s="6" t="s">
        <v>193</v>
      </c>
      <c r="C307" s="121">
        <v>0</v>
      </c>
    </row>
    <row r="308" spans="1:8" x14ac:dyDescent="0.2">
      <c r="A308" s="120">
        <v>1293</v>
      </c>
      <c r="B308" s="6" t="s">
        <v>194</v>
      </c>
      <c r="C308" s="121">
        <v>0</v>
      </c>
    </row>
    <row r="309" spans="1:8" x14ac:dyDescent="0.2">
      <c r="A309" s="28"/>
      <c r="B309" s="28"/>
      <c r="C309" s="28"/>
      <c r="D309" s="28"/>
      <c r="E309" s="28"/>
      <c r="F309" s="28"/>
      <c r="G309" s="28"/>
      <c r="H309" s="28"/>
    </row>
    <row r="310" spans="1:8" x14ac:dyDescent="0.2">
      <c r="A310" s="27" t="s">
        <v>518</v>
      </c>
      <c r="B310" s="27"/>
      <c r="C310" s="27"/>
      <c r="D310" s="27"/>
      <c r="E310" s="27"/>
      <c r="F310" s="27"/>
      <c r="G310" s="27"/>
      <c r="H310" s="27"/>
    </row>
    <row r="311" spans="1:8" x14ac:dyDescent="0.2">
      <c r="A311" s="36" t="s">
        <v>95</v>
      </c>
      <c r="B311" s="36" t="s">
        <v>92</v>
      </c>
      <c r="C311" s="36" t="s">
        <v>93</v>
      </c>
      <c r="D311" s="36" t="s">
        <v>130</v>
      </c>
      <c r="E311" s="36" t="s">
        <v>131</v>
      </c>
      <c r="F311" s="36" t="s">
        <v>132</v>
      </c>
      <c r="G311" s="36" t="s">
        <v>195</v>
      </c>
      <c r="H311" s="36" t="s">
        <v>196</v>
      </c>
    </row>
    <row r="312" spans="1:8" x14ac:dyDescent="0.2">
      <c r="A312" s="46">
        <v>2110</v>
      </c>
      <c r="B312" s="47" t="s">
        <v>197</v>
      </c>
      <c r="C312" s="48">
        <f>SUM(C313:C321)</f>
        <v>98077986.530000016</v>
      </c>
      <c r="D312" s="48">
        <f t="shared" ref="D312:G312" si="19">SUM(D313:D321)</f>
        <v>98077986.530000016</v>
      </c>
      <c r="E312" s="48">
        <f t="shared" si="19"/>
        <v>0</v>
      </c>
      <c r="F312" s="48">
        <f t="shared" si="19"/>
        <v>0</v>
      </c>
      <c r="G312" s="48">
        <f t="shared" si="19"/>
        <v>0</v>
      </c>
      <c r="H312" s="47"/>
    </row>
    <row r="313" spans="1:8" x14ac:dyDescent="0.2">
      <c r="A313" s="49">
        <v>2111</v>
      </c>
      <c r="B313" s="50" t="s">
        <v>198</v>
      </c>
      <c r="C313" s="51">
        <v>4220871.58</v>
      </c>
      <c r="D313" s="51">
        <v>4220871.58</v>
      </c>
      <c r="E313" s="51">
        <v>0</v>
      </c>
      <c r="F313" s="51">
        <v>0</v>
      </c>
      <c r="G313" s="51">
        <v>0</v>
      </c>
      <c r="H313" s="50"/>
    </row>
    <row r="314" spans="1:8" x14ac:dyDescent="0.2">
      <c r="A314" s="49">
        <v>2112</v>
      </c>
      <c r="B314" s="50" t="s">
        <v>199</v>
      </c>
      <c r="C314" s="51">
        <v>17420764.82</v>
      </c>
      <c r="D314" s="51">
        <v>17420764.82</v>
      </c>
      <c r="E314" s="51">
        <v>0</v>
      </c>
      <c r="F314" s="51">
        <v>0</v>
      </c>
      <c r="G314" s="51">
        <v>0</v>
      </c>
      <c r="H314" s="50"/>
    </row>
    <row r="315" spans="1:8" x14ac:dyDescent="0.2">
      <c r="A315" s="49">
        <v>2113</v>
      </c>
      <c r="B315" s="50" t="s">
        <v>200</v>
      </c>
      <c r="C315" s="51">
        <v>49704092.770000003</v>
      </c>
      <c r="D315" s="51">
        <v>49704092.770000003</v>
      </c>
      <c r="E315" s="51">
        <v>0</v>
      </c>
      <c r="F315" s="51">
        <v>0</v>
      </c>
      <c r="G315" s="51">
        <v>0</v>
      </c>
      <c r="H315" s="50"/>
    </row>
    <row r="316" spans="1:8" x14ac:dyDescent="0.2">
      <c r="A316" s="49">
        <v>2114</v>
      </c>
      <c r="B316" s="50" t="s">
        <v>201</v>
      </c>
      <c r="C316" s="51">
        <v>0</v>
      </c>
      <c r="D316" s="51">
        <v>0</v>
      </c>
      <c r="E316" s="51">
        <v>0</v>
      </c>
      <c r="F316" s="51">
        <v>0</v>
      </c>
      <c r="G316" s="51">
        <v>0</v>
      </c>
      <c r="H316" s="50"/>
    </row>
    <row r="317" spans="1:8" x14ac:dyDescent="0.2">
      <c r="A317" s="49">
        <v>2115</v>
      </c>
      <c r="B317" s="50" t="s">
        <v>202</v>
      </c>
      <c r="C317" s="51">
        <v>1371503.51</v>
      </c>
      <c r="D317" s="51">
        <v>1371503.51</v>
      </c>
      <c r="E317" s="51">
        <v>0</v>
      </c>
      <c r="F317" s="51">
        <v>0</v>
      </c>
      <c r="G317" s="51">
        <v>0</v>
      </c>
      <c r="H317" s="50"/>
    </row>
    <row r="318" spans="1:8" x14ac:dyDescent="0.2">
      <c r="A318" s="49">
        <v>2116</v>
      </c>
      <c r="B318" s="50" t="s">
        <v>203</v>
      </c>
      <c r="C318" s="51">
        <v>0</v>
      </c>
      <c r="D318" s="51">
        <v>0</v>
      </c>
      <c r="E318" s="51">
        <v>0</v>
      </c>
      <c r="F318" s="51">
        <v>0</v>
      </c>
      <c r="G318" s="51">
        <v>0</v>
      </c>
      <c r="H318" s="50"/>
    </row>
    <row r="319" spans="1:8" x14ac:dyDescent="0.2">
      <c r="A319" s="49">
        <v>2117</v>
      </c>
      <c r="B319" s="50" t="s">
        <v>204</v>
      </c>
      <c r="C319" s="51">
        <v>21335696.43</v>
      </c>
      <c r="D319" s="51">
        <v>21335696.43</v>
      </c>
      <c r="E319" s="51">
        <v>0</v>
      </c>
      <c r="F319" s="51">
        <v>0</v>
      </c>
      <c r="G319" s="51">
        <v>0</v>
      </c>
      <c r="H319" s="50"/>
    </row>
    <row r="320" spans="1:8" x14ac:dyDescent="0.2">
      <c r="A320" s="49">
        <v>2118</v>
      </c>
      <c r="B320" s="50" t="s">
        <v>205</v>
      </c>
      <c r="C320" s="51">
        <v>0</v>
      </c>
      <c r="D320" s="51">
        <v>0</v>
      </c>
      <c r="E320" s="51">
        <v>0</v>
      </c>
      <c r="F320" s="51">
        <v>0</v>
      </c>
      <c r="G320" s="51">
        <v>0</v>
      </c>
      <c r="H320" s="50"/>
    </row>
    <row r="321" spans="1:8" x14ac:dyDescent="0.2">
      <c r="A321" s="49">
        <v>2119</v>
      </c>
      <c r="B321" s="50" t="s">
        <v>206</v>
      </c>
      <c r="C321" s="51">
        <v>4025057.42</v>
      </c>
      <c r="D321" s="51">
        <v>4025057.42</v>
      </c>
      <c r="E321" s="51">
        <v>0</v>
      </c>
      <c r="F321" s="51">
        <v>0</v>
      </c>
      <c r="G321" s="51">
        <v>0</v>
      </c>
      <c r="H321" s="50"/>
    </row>
    <row r="322" spans="1:8" x14ac:dyDescent="0.2">
      <c r="A322" s="46">
        <v>2120</v>
      </c>
      <c r="B322" s="47" t="s">
        <v>207</v>
      </c>
      <c r="C322" s="48">
        <f>SUM(C323:C325)</f>
        <v>0</v>
      </c>
      <c r="D322" s="48">
        <f t="shared" ref="D322:G322" si="20">SUM(D323:D325)</f>
        <v>0</v>
      </c>
      <c r="E322" s="48">
        <f t="shared" si="20"/>
        <v>0</v>
      </c>
      <c r="F322" s="48">
        <f t="shared" si="20"/>
        <v>0</v>
      </c>
      <c r="G322" s="48">
        <f t="shared" si="20"/>
        <v>0</v>
      </c>
      <c r="H322" s="47"/>
    </row>
    <row r="323" spans="1:8" x14ac:dyDescent="0.2">
      <c r="A323" s="49">
        <v>2121</v>
      </c>
      <c r="B323" s="50" t="s">
        <v>208</v>
      </c>
      <c r="C323" s="51">
        <v>0</v>
      </c>
      <c r="D323" s="51">
        <v>0</v>
      </c>
      <c r="E323" s="51">
        <v>0</v>
      </c>
      <c r="F323" s="51">
        <v>0</v>
      </c>
      <c r="G323" s="51">
        <v>0</v>
      </c>
      <c r="H323" s="50"/>
    </row>
    <row r="324" spans="1:8" x14ac:dyDescent="0.2">
      <c r="A324" s="49">
        <v>2122</v>
      </c>
      <c r="B324" s="50" t="s">
        <v>209</v>
      </c>
      <c r="C324" s="51">
        <v>0</v>
      </c>
      <c r="D324" s="51">
        <v>0</v>
      </c>
      <c r="E324" s="51">
        <v>0</v>
      </c>
      <c r="F324" s="51">
        <v>0</v>
      </c>
      <c r="G324" s="51">
        <v>0</v>
      </c>
      <c r="H324" s="50"/>
    </row>
    <row r="325" spans="1:8" x14ac:dyDescent="0.2">
      <c r="A325" s="49">
        <v>2129</v>
      </c>
      <c r="B325" s="50" t="s">
        <v>210</v>
      </c>
      <c r="C325" s="51">
        <v>0</v>
      </c>
      <c r="D325" s="51">
        <v>0</v>
      </c>
      <c r="E325" s="51">
        <v>0</v>
      </c>
      <c r="F325" s="51">
        <v>0</v>
      </c>
      <c r="G325" s="51">
        <v>0</v>
      </c>
      <c r="H325" s="50"/>
    </row>
    <row r="326" spans="1:8" x14ac:dyDescent="0.2">
      <c r="A326" s="27" t="s">
        <v>519</v>
      </c>
      <c r="B326" s="27"/>
      <c r="C326" s="27"/>
      <c r="D326" s="27"/>
      <c r="E326" s="27"/>
      <c r="F326" s="27"/>
      <c r="G326" s="27"/>
      <c r="H326" s="27"/>
    </row>
    <row r="327" spans="1:8" x14ac:dyDescent="0.2">
      <c r="A327" s="36" t="s">
        <v>95</v>
      </c>
      <c r="B327" s="36" t="s">
        <v>92</v>
      </c>
      <c r="C327" s="36" t="s">
        <v>93</v>
      </c>
      <c r="D327" s="36" t="s">
        <v>96</v>
      </c>
      <c r="E327" s="36" t="s">
        <v>134</v>
      </c>
      <c r="F327" s="36"/>
      <c r="G327" s="36"/>
      <c r="H327" s="36"/>
    </row>
    <row r="328" spans="1:8" x14ac:dyDescent="0.2">
      <c r="A328" s="46">
        <v>2160</v>
      </c>
      <c r="B328" s="47" t="s">
        <v>211</v>
      </c>
      <c r="C328" s="48">
        <f>SUM(C329:C334)</f>
        <v>3513</v>
      </c>
      <c r="D328" s="47"/>
      <c r="E328" s="47"/>
      <c r="F328" s="47"/>
      <c r="G328" s="47"/>
      <c r="H328" s="47"/>
    </row>
    <row r="329" spans="1:8" x14ac:dyDescent="0.2">
      <c r="A329" s="49">
        <v>2161</v>
      </c>
      <c r="B329" s="50" t="s">
        <v>212</v>
      </c>
      <c r="C329" s="51">
        <v>3513</v>
      </c>
      <c r="D329" s="50"/>
      <c r="E329" s="50"/>
      <c r="F329" s="50"/>
      <c r="G329" s="50"/>
      <c r="H329" s="50"/>
    </row>
    <row r="330" spans="1:8" x14ac:dyDescent="0.2">
      <c r="A330" s="49">
        <v>2162</v>
      </c>
      <c r="B330" s="50" t="s">
        <v>213</v>
      </c>
      <c r="C330" s="51">
        <v>0</v>
      </c>
      <c r="D330" s="50"/>
      <c r="E330" s="50"/>
      <c r="F330" s="50"/>
      <c r="G330" s="50"/>
      <c r="H330" s="50"/>
    </row>
    <row r="331" spans="1:8" x14ac:dyDescent="0.2">
      <c r="A331" s="49">
        <v>2163</v>
      </c>
      <c r="B331" s="50" t="s">
        <v>214</v>
      </c>
      <c r="C331" s="51">
        <v>0</v>
      </c>
      <c r="D331" s="50"/>
      <c r="E331" s="50"/>
      <c r="F331" s="50"/>
      <c r="G331" s="50"/>
      <c r="H331" s="50"/>
    </row>
    <row r="332" spans="1:8" x14ac:dyDescent="0.2">
      <c r="A332" s="49">
        <v>2164</v>
      </c>
      <c r="B332" s="50" t="s">
        <v>215</v>
      </c>
      <c r="C332" s="51">
        <v>0</v>
      </c>
      <c r="D332" s="50"/>
      <c r="E332" s="50"/>
      <c r="F332" s="50"/>
      <c r="G332" s="50"/>
      <c r="H332" s="50"/>
    </row>
    <row r="333" spans="1:8" x14ac:dyDescent="0.2">
      <c r="A333" s="49">
        <v>2165</v>
      </c>
      <c r="B333" s="50" t="s">
        <v>216</v>
      </c>
      <c r="C333" s="51">
        <v>0</v>
      </c>
      <c r="D333" s="50"/>
      <c r="E333" s="50"/>
      <c r="F333" s="50"/>
      <c r="G333" s="50"/>
      <c r="H333" s="50"/>
    </row>
    <row r="334" spans="1:8" x14ac:dyDescent="0.2">
      <c r="A334" s="49">
        <v>2166</v>
      </c>
      <c r="B334" s="50" t="s">
        <v>217</v>
      </c>
      <c r="C334" s="51">
        <v>0</v>
      </c>
      <c r="D334" s="50"/>
      <c r="E334" s="50"/>
      <c r="F334" s="50"/>
      <c r="G334" s="50"/>
      <c r="H334" s="50"/>
    </row>
    <row r="335" spans="1:8" x14ac:dyDescent="0.2">
      <c r="A335" s="46">
        <v>2250</v>
      </c>
      <c r="B335" s="47" t="s">
        <v>218</v>
      </c>
      <c r="C335" s="48">
        <f>SUM(C336:C341)</f>
        <v>6243.66</v>
      </c>
      <c r="D335" s="47"/>
      <c r="E335" s="47"/>
      <c r="F335" s="47"/>
      <c r="G335" s="47"/>
      <c r="H335" s="47"/>
    </row>
    <row r="336" spans="1:8" x14ac:dyDescent="0.2">
      <c r="A336" s="49">
        <v>2251</v>
      </c>
      <c r="B336" s="50" t="s">
        <v>219</v>
      </c>
      <c r="C336" s="51">
        <v>6243.66</v>
      </c>
      <c r="D336" s="50"/>
      <c r="E336" s="50"/>
      <c r="F336" s="50"/>
      <c r="G336" s="50"/>
      <c r="H336" s="50"/>
    </row>
    <row r="337" spans="1:8" x14ac:dyDescent="0.2">
      <c r="A337" s="49">
        <v>2252</v>
      </c>
      <c r="B337" s="50" t="s">
        <v>220</v>
      </c>
      <c r="C337" s="51">
        <v>0</v>
      </c>
      <c r="D337" s="50"/>
      <c r="E337" s="50"/>
      <c r="F337" s="50"/>
      <c r="G337" s="50"/>
      <c r="H337" s="50"/>
    </row>
    <row r="338" spans="1:8" x14ac:dyDescent="0.2">
      <c r="A338" s="49">
        <v>2253</v>
      </c>
      <c r="B338" s="50" t="s">
        <v>221</v>
      </c>
      <c r="C338" s="51">
        <v>0</v>
      </c>
      <c r="D338" s="50"/>
      <c r="E338" s="50"/>
      <c r="F338" s="50"/>
      <c r="G338" s="50"/>
      <c r="H338" s="50"/>
    </row>
    <row r="339" spans="1:8" x14ac:dyDescent="0.2">
      <c r="A339" s="49">
        <v>2254</v>
      </c>
      <c r="B339" s="50" t="s">
        <v>222</v>
      </c>
      <c r="C339" s="51">
        <v>0</v>
      </c>
      <c r="D339" s="50"/>
      <c r="E339" s="50"/>
      <c r="F339" s="50"/>
      <c r="G339" s="50"/>
      <c r="H339" s="50"/>
    </row>
    <row r="340" spans="1:8" x14ac:dyDescent="0.2">
      <c r="A340" s="49">
        <v>2255</v>
      </c>
      <c r="B340" s="50" t="s">
        <v>223</v>
      </c>
      <c r="C340" s="51">
        <v>0</v>
      </c>
      <c r="D340" s="50"/>
      <c r="E340" s="50"/>
      <c r="F340" s="50"/>
      <c r="G340" s="50"/>
      <c r="H340" s="50"/>
    </row>
    <row r="341" spans="1:8" x14ac:dyDescent="0.2">
      <c r="A341" s="49">
        <v>2256</v>
      </c>
      <c r="B341" s="50" t="s">
        <v>224</v>
      </c>
      <c r="C341" s="51">
        <v>0</v>
      </c>
      <c r="D341" s="50"/>
      <c r="E341" s="50"/>
      <c r="F341" s="50"/>
      <c r="G341" s="50"/>
      <c r="H341" s="50"/>
    </row>
    <row r="342" spans="1:8" x14ac:dyDescent="0.2">
      <c r="A342" s="28"/>
      <c r="B342" s="28"/>
      <c r="C342" s="28"/>
      <c r="D342" s="28"/>
      <c r="E342" s="28"/>
      <c r="F342" s="28"/>
      <c r="G342" s="28"/>
      <c r="H342" s="28"/>
    </row>
    <row r="343" spans="1:8" x14ac:dyDescent="0.2">
      <c r="A343" s="27" t="s">
        <v>520</v>
      </c>
      <c r="B343" s="27"/>
      <c r="C343" s="27"/>
      <c r="D343" s="27"/>
      <c r="E343" s="27"/>
      <c r="F343" s="27"/>
      <c r="G343" s="27"/>
      <c r="H343" s="27"/>
    </row>
    <row r="344" spans="1:8" x14ac:dyDescent="0.2">
      <c r="A344" s="36" t="s">
        <v>95</v>
      </c>
      <c r="B344" s="36" t="s">
        <v>92</v>
      </c>
      <c r="C344" s="36" t="s">
        <v>93</v>
      </c>
      <c r="D344" s="36" t="s">
        <v>96</v>
      </c>
      <c r="E344" s="36" t="s">
        <v>134</v>
      </c>
      <c r="F344" s="36"/>
      <c r="G344" s="36"/>
      <c r="H344" s="36"/>
    </row>
    <row r="345" spans="1:8" x14ac:dyDescent="0.2">
      <c r="A345" s="49">
        <v>2159</v>
      </c>
      <c r="B345" s="50" t="s">
        <v>225</v>
      </c>
      <c r="C345" s="51">
        <v>0</v>
      </c>
      <c r="D345" s="50"/>
      <c r="E345" s="50"/>
      <c r="F345" s="50"/>
      <c r="G345" s="50"/>
      <c r="H345" s="50"/>
    </row>
    <row r="346" spans="1:8" x14ac:dyDescent="0.2">
      <c r="A346" s="49">
        <v>2199</v>
      </c>
      <c r="B346" s="50" t="s">
        <v>226</v>
      </c>
      <c r="C346" s="51">
        <v>13000.75</v>
      </c>
      <c r="D346" s="50"/>
      <c r="E346" s="50"/>
      <c r="F346" s="50"/>
      <c r="G346" s="50"/>
      <c r="H346" s="50"/>
    </row>
    <row r="347" spans="1:8" x14ac:dyDescent="0.2">
      <c r="A347" s="49">
        <v>2240</v>
      </c>
      <c r="B347" s="50" t="s">
        <v>227</v>
      </c>
      <c r="C347" s="51">
        <v>0</v>
      </c>
      <c r="D347" s="50"/>
      <c r="E347" s="50"/>
      <c r="F347" s="50"/>
      <c r="G347" s="50"/>
      <c r="H347" s="50"/>
    </row>
    <row r="348" spans="1:8" x14ac:dyDescent="0.2">
      <c r="A348" s="49">
        <v>2241</v>
      </c>
      <c r="B348" s="50" t="s">
        <v>228</v>
      </c>
      <c r="C348" s="51">
        <v>0</v>
      </c>
      <c r="D348" s="50"/>
      <c r="E348" s="50"/>
      <c r="F348" s="50"/>
      <c r="G348" s="50"/>
      <c r="H348" s="50"/>
    </row>
    <row r="349" spans="1:8" x14ac:dyDescent="0.2">
      <c r="A349" s="49">
        <v>2242</v>
      </c>
      <c r="B349" s="50" t="s">
        <v>229</v>
      </c>
      <c r="C349" s="51">
        <v>0</v>
      </c>
      <c r="D349" s="50"/>
      <c r="E349" s="50"/>
      <c r="F349" s="50"/>
      <c r="G349" s="50"/>
      <c r="H349" s="50"/>
    </row>
    <row r="350" spans="1:8" x14ac:dyDescent="0.2">
      <c r="A350" s="49">
        <v>2249</v>
      </c>
      <c r="B350" s="50" t="s">
        <v>230</v>
      </c>
      <c r="C350" s="51">
        <v>0</v>
      </c>
      <c r="D350" s="50"/>
      <c r="E350" s="50"/>
      <c r="F350" s="50"/>
      <c r="G350" s="50"/>
      <c r="H350" s="50"/>
    </row>
  </sheetData>
  <sheetProtection formatCells="0" formatColumns="0" formatRows="0" insertColumns="0" insertRows="0" insertHyperlinks="0" deleteColumns="0" deleteRows="0" sort="0" autoFilter="0" pivotTables="0"/>
  <mergeCells count="7">
    <mergeCell ref="H23:I23"/>
    <mergeCell ref="A1:G1"/>
    <mergeCell ref="A2:G2"/>
    <mergeCell ref="A3:G3"/>
    <mergeCell ref="F279:F290"/>
    <mergeCell ref="F224:F248"/>
    <mergeCell ref="F249:F274"/>
  </mergeCells>
  <printOptions horizontalCentered="1"/>
  <pageMargins left="0.39370078740157483" right="0.39370078740157483" top="0.39370078740157483" bottom="0.49" header="0.31496062992125984" footer="0.31496062992125984"/>
  <pageSetup scale="49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C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19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6" customWidth="1"/>
    <col min="2" max="2" width="72.85546875" style="6" bestFit="1" customWidth="1"/>
    <col min="3" max="3" width="15.7109375" style="6" customWidth="1"/>
    <col min="4" max="5" width="19.7109375" style="6" customWidth="1"/>
    <col min="6" max="16384" width="9.140625" style="6"/>
  </cols>
  <sheetData>
    <row r="1" spans="1:5" s="7" customFormat="1" ht="19.5" customHeight="1" x14ac:dyDescent="0.25">
      <c r="A1" s="142" t="str">
        <f>ESF!A1</f>
        <v>MUNICIPIO DE GUANAJUATO</v>
      </c>
      <c r="B1" s="142"/>
      <c r="C1" s="142"/>
      <c r="D1" s="107" t="s">
        <v>118</v>
      </c>
      <c r="E1" s="113">
        <f>'Notas a los Edos Financieros'!E1</f>
        <v>2020</v>
      </c>
    </row>
    <row r="2" spans="1:5" s="3" customFormat="1" ht="19.5" customHeight="1" x14ac:dyDescent="0.25">
      <c r="A2" s="142" t="s">
        <v>231</v>
      </c>
      <c r="B2" s="142"/>
      <c r="C2" s="142"/>
      <c r="D2" s="107" t="s">
        <v>120</v>
      </c>
      <c r="E2" s="113" t="str">
        <f>'Notas a los Edos Financieros'!E2</f>
        <v>Trimestral</v>
      </c>
    </row>
    <row r="3" spans="1:5" s="3" customFormat="1" ht="19.5" customHeight="1" x14ac:dyDescent="0.25">
      <c r="A3" s="144" t="str">
        <f>ESF!A3</f>
        <v>Correspondientes del 01 de Enero al 31 de Diciembre de 2020</v>
      </c>
      <c r="B3" s="144"/>
      <c r="C3" s="144"/>
      <c r="D3" s="116" t="s">
        <v>122</v>
      </c>
      <c r="E3" s="118">
        <f>'Notas a los Edos Financieros'!E3</f>
        <v>4</v>
      </c>
    </row>
    <row r="4" spans="1:5" x14ac:dyDescent="0.2">
      <c r="A4" s="26" t="s">
        <v>123</v>
      </c>
      <c r="B4" s="27"/>
      <c r="C4" s="27"/>
      <c r="D4" s="27"/>
      <c r="E4" s="27"/>
    </row>
    <row r="5" spans="1:5" x14ac:dyDescent="0.2">
      <c r="A5" s="28"/>
      <c r="B5" s="28"/>
      <c r="C5" s="28"/>
      <c r="D5" s="28"/>
      <c r="E5" s="28"/>
    </row>
    <row r="6" spans="1:5" x14ac:dyDescent="0.2">
      <c r="A6" s="30" t="s">
        <v>505</v>
      </c>
      <c r="B6" s="30"/>
      <c r="C6" s="30"/>
      <c r="D6" s="30"/>
      <c r="E6" s="30"/>
    </row>
    <row r="7" spans="1:5" x14ac:dyDescent="0.2">
      <c r="A7" s="35" t="s">
        <v>95</v>
      </c>
      <c r="B7" s="35" t="s">
        <v>92</v>
      </c>
      <c r="C7" s="35" t="s">
        <v>93</v>
      </c>
      <c r="D7" s="35" t="s">
        <v>232</v>
      </c>
      <c r="E7" s="35"/>
    </row>
    <row r="8" spans="1:5" x14ac:dyDescent="0.2">
      <c r="A8" s="53">
        <v>4100</v>
      </c>
      <c r="B8" s="54" t="s">
        <v>233</v>
      </c>
      <c r="C8" s="55">
        <f>SUM(C9+C19+C25+C28+C34+C37+C46)</f>
        <v>192657346.91000003</v>
      </c>
      <c r="D8" s="54"/>
      <c r="E8" s="54"/>
    </row>
    <row r="9" spans="1:5" x14ac:dyDescent="0.2">
      <c r="A9" s="53">
        <v>4110</v>
      </c>
      <c r="B9" s="54" t="s">
        <v>234</v>
      </c>
      <c r="C9" s="55">
        <f>SUM(C10:C18)</f>
        <v>86425645.299999997</v>
      </c>
      <c r="D9" s="54"/>
      <c r="E9" s="54"/>
    </row>
    <row r="10" spans="1:5" x14ac:dyDescent="0.2">
      <c r="A10" s="56">
        <v>4111</v>
      </c>
      <c r="B10" s="57" t="s">
        <v>235</v>
      </c>
      <c r="C10" s="58">
        <v>1149641.8400000001</v>
      </c>
      <c r="D10" s="57"/>
      <c r="E10" s="57"/>
    </row>
    <row r="11" spans="1:5" x14ac:dyDescent="0.2">
      <c r="A11" s="56">
        <v>4112</v>
      </c>
      <c r="B11" s="57" t="s">
        <v>236</v>
      </c>
      <c r="C11" s="58">
        <v>70879078.010000005</v>
      </c>
      <c r="D11" s="57"/>
      <c r="E11" s="57"/>
    </row>
    <row r="12" spans="1:5" x14ac:dyDescent="0.2">
      <c r="A12" s="56">
        <v>4113</v>
      </c>
      <c r="B12" s="57" t="s">
        <v>237</v>
      </c>
      <c r="C12" s="58">
        <v>10243025.43</v>
      </c>
      <c r="D12" s="57"/>
      <c r="E12" s="57"/>
    </row>
    <row r="13" spans="1:5" x14ac:dyDescent="0.2">
      <c r="A13" s="56">
        <v>4114</v>
      </c>
      <c r="B13" s="57" t="s">
        <v>238</v>
      </c>
      <c r="C13" s="58">
        <v>0</v>
      </c>
      <c r="D13" s="57"/>
      <c r="E13" s="57"/>
    </row>
    <row r="14" spans="1:5" x14ac:dyDescent="0.2">
      <c r="A14" s="56">
        <v>4115</v>
      </c>
      <c r="B14" s="57" t="s">
        <v>239</v>
      </c>
      <c r="C14" s="58">
        <v>0</v>
      </c>
      <c r="D14" s="57"/>
      <c r="E14" s="57"/>
    </row>
    <row r="15" spans="1:5" x14ac:dyDescent="0.2">
      <c r="A15" s="56">
        <v>4116</v>
      </c>
      <c r="B15" s="57" t="s">
        <v>240</v>
      </c>
      <c r="C15" s="58">
        <v>0</v>
      </c>
      <c r="D15" s="57"/>
      <c r="E15" s="57"/>
    </row>
    <row r="16" spans="1:5" x14ac:dyDescent="0.2">
      <c r="A16" s="56">
        <v>4117</v>
      </c>
      <c r="B16" s="57" t="s">
        <v>241</v>
      </c>
      <c r="C16" s="58">
        <v>4153900.02</v>
      </c>
      <c r="D16" s="57"/>
      <c r="E16" s="57"/>
    </row>
    <row r="17" spans="1:5" ht="22.5" x14ac:dyDescent="0.2">
      <c r="A17" s="56">
        <v>4118</v>
      </c>
      <c r="B17" s="59" t="s">
        <v>430</v>
      </c>
      <c r="C17" s="58">
        <v>0</v>
      </c>
      <c r="D17" s="57"/>
      <c r="E17" s="57"/>
    </row>
    <row r="18" spans="1:5" x14ac:dyDescent="0.2">
      <c r="A18" s="56">
        <v>4119</v>
      </c>
      <c r="B18" s="57" t="s">
        <v>242</v>
      </c>
      <c r="C18" s="58">
        <v>0</v>
      </c>
      <c r="D18" s="57"/>
      <c r="E18" s="57"/>
    </row>
    <row r="19" spans="1:5" x14ac:dyDescent="0.2">
      <c r="A19" s="53">
        <v>4120</v>
      </c>
      <c r="B19" s="54" t="s">
        <v>243</v>
      </c>
      <c r="C19" s="55">
        <f>SUM(C20:C24)</f>
        <v>0</v>
      </c>
      <c r="D19" s="54"/>
      <c r="E19" s="57"/>
    </row>
    <row r="20" spans="1:5" x14ac:dyDescent="0.2">
      <c r="A20" s="56">
        <v>4121</v>
      </c>
      <c r="B20" s="57" t="s">
        <v>244</v>
      </c>
      <c r="C20" s="58">
        <v>0</v>
      </c>
      <c r="D20" s="57"/>
      <c r="E20" s="57"/>
    </row>
    <row r="21" spans="1:5" x14ac:dyDescent="0.2">
      <c r="A21" s="56">
        <v>4122</v>
      </c>
      <c r="B21" s="57" t="s">
        <v>431</v>
      </c>
      <c r="C21" s="58">
        <v>0</v>
      </c>
      <c r="D21" s="57"/>
      <c r="E21" s="57"/>
    </row>
    <row r="22" spans="1:5" x14ac:dyDescent="0.2">
      <c r="A22" s="56">
        <v>4123</v>
      </c>
      <c r="B22" s="57" t="s">
        <v>245</v>
      </c>
      <c r="C22" s="58">
        <v>0</v>
      </c>
      <c r="D22" s="57"/>
      <c r="E22" s="57"/>
    </row>
    <row r="23" spans="1:5" x14ac:dyDescent="0.2">
      <c r="A23" s="56">
        <v>4124</v>
      </c>
      <c r="B23" s="57" t="s">
        <v>246</v>
      </c>
      <c r="C23" s="58">
        <v>0</v>
      </c>
      <c r="D23" s="57"/>
      <c r="E23" s="57"/>
    </row>
    <row r="24" spans="1:5" x14ac:dyDescent="0.2">
      <c r="A24" s="56">
        <v>4129</v>
      </c>
      <c r="B24" s="57" t="s">
        <v>247</v>
      </c>
      <c r="C24" s="58">
        <v>0</v>
      </c>
      <c r="D24" s="57"/>
      <c r="E24" s="57"/>
    </row>
    <row r="25" spans="1:5" x14ac:dyDescent="0.2">
      <c r="A25" s="53">
        <v>4130</v>
      </c>
      <c r="B25" s="54" t="s">
        <v>248</v>
      </c>
      <c r="C25" s="55">
        <f>SUM(C26:C27)</f>
        <v>0</v>
      </c>
      <c r="D25" s="54"/>
      <c r="E25" s="54"/>
    </row>
    <row r="26" spans="1:5" x14ac:dyDescent="0.2">
      <c r="A26" s="56">
        <v>4131</v>
      </c>
      <c r="B26" s="57" t="s">
        <v>249</v>
      </c>
      <c r="C26" s="58">
        <v>0</v>
      </c>
      <c r="D26" s="57"/>
      <c r="E26" s="57"/>
    </row>
    <row r="27" spans="1:5" ht="22.5" x14ac:dyDescent="0.2">
      <c r="A27" s="56">
        <v>4132</v>
      </c>
      <c r="B27" s="59" t="s">
        <v>432</v>
      </c>
      <c r="C27" s="58">
        <v>0</v>
      </c>
      <c r="D27" s="57"/>
      <c r="E27" s="57"/>
    </row>
    <row r="28" spans="1:5" x14ac:dyDescent="0.2">
      <c r="A28" s="53">
        <v>4140</v>
      </c>
      <c r="B28" s="54" t="s">
        <v>250</v>
      </c>
      <c r="C28" s="55">
        <f>SUM(C29:C33)</f>
        <v>78135657.160000011</v>
      </c>
      <c r="D28" s="54"/>
      <c r="E28" s="54"/>
    </row>
    <row r="29" spans="1:5" x14ac:dyDescent="0.2">
      <c r="A29" s="56">
        <v>4141</v>
      </c>
      <c r="B29" s="57" t="s">
        <v>251</v>
      </c>
      <c r="C29" s="58">
        <v>21340811.989999998</v>
      </c>
      <c r="D29" s="57"/>
      <c r="E29" s="57"/>
    </row>
    <row r="30" spans="1:5" x14ac:dyDescent="0.2">
      <c r="A30" s="56">
        <v>4143</v>
      </c>
      <c r="B30" s="57" t="s">
        <v>252</v>
      </c>
      <c r="C30" s="58">
        <v>56014791.770000003</v>
      </c>
      <c r="D30" s="57"/>
      <c r="E30" s="57"/>
    </row>
    <row r="31" spans="1:5" x14ac:dyDescent="0.2">
      <c r="A31" s="56">
        <v>4144</v>
      </c>
      <c r="B31" s="57" t="s">
        <v>253</v>
      </c>
      <c r="C31" s="58">
        <v>607315.4</v>
      </c>
      <c r="D31" s="57"/>
      <c r="E31" s="57"/>
    </row>
    <row r="32" spans="1:5" ht="22.5" x14ac:dyDescent="0.2">
      <c r="A32" s="56">
        <v>4145</v>
      </c>
      <c r="B32" s="59" t="s">
        <v>433</v>
      </c>
      <c r="C32" s="58">
        <v>0</v>
      </c>
      <c r="D32" s="57"/>
      <c r="E32" s="57"/>
    </row>
    <row r="33" spans="1:5" x14ac:dyDescent="0.2">
      <c r="A33" s="56">
        <v>4149</v>
      </c>
      <c r="B33" s="57" t="s">
        <v>254</v>
      </c>
      <c r="C33" s="58">
        <v>172738</v>
      </c>
      <c r="D33" s="57"/>
      <c r="E33" s="57"/>
    </row>
    <row r="34" spans="1:5" x14ac:dyDescent="0.2">
      <c r="A34" s="53">
        <v>4150</v>
      </c>
      <c r="B34" s="54" t="s">
        <v>434</v>
      </c>
      <c r="C34" s="55">
        <f>SUM(C35:C36)</f>
        <v>9869492.3100000005</v>
      </c>
      <c r="D34" s="54"/>
      <c r="E34" s="54"/>
    </row>
    <row r="35" spans="1:5" x14ac:dyDescent="0.2">
      <c r="A35" s="56">
        <v>4151</v>
      </c>
      <c r="B35" s="57" t="s">
        <v>434</v>
      </c>
      <c r="C35" s="58">
        <v>9869492.3100000005</v>
      </c>
      <c r="D35" s="57"/>
      <c r="E35" s="57"/>
    </row>
    <row r="36" spans="1:5" ht="22.5" x14ac:dyDescent="0.2">
      <c r="A36" s="56">
        <v>4154</v>
      </c>
      <c r="B36" s="59" t="s">
        <v>435</v>
      </c>
      <c r="C36" s="58">
        <v>0</v>
      </c>
      <c r="D36" s="57"/>
      <c r="E36" s="57"/>
    </row>
    <row r="37" spans="1:5" x14ac:dyDescent="0.2">
      <c r="A37" s="53">
        <v>4160</v>
      </c>
      <c r="B37" s="54" t="s">
        <v>436</v>
      </c>
      <c r="C37" s="55">
        <f>SUM(C38:C45)</f>
        <v>18226552.140000001</v>
      </c>
      <c r="D37" s="54"/>
      <c r="E37" s="54"/>
    </row>
    <row r="38" spans="1:5" x14ac:dyDescent="0.2">
      <c r="A38" s="56">
        <v>4161</v>
      </c>
      <c r="B38" s="57" t="s">
        <v>255</v>
      </c>
      <c r="C38" s="58">
        <v>0</v>
      </c>
      <c r="D38" s="57"/>
      <c r="E38" s="57"/>
    </row>
    <row r="39" spans="1:5" x14ac:dyDescent="0.2">
      <c r="A39" s="56">
        <v>4162</v>
      </c>
      <c r="B39" s="57" t="s">
        <v>256</v>
      </c>
      <c r="C39" s="58">
        <v>17765325.84</v>
      </c>
      <c r="D39" s="57"/>
      <c r="E39" s="57"/>
    </row>
    <row r="40" spans="1:5" x14ac:dyDescent="0.2">
      <c r="A40" s="56">
        <v>4163</v>
      </c>
      <c r="B40" s="57" t="s">
        <v>257</v>
      </c>
      <c r="C40" s="58">
        <v>0</v>
      </c>
      <c r="D40" s="57"/>
      <c r="E40" s="57"/>
    </row>
    <row r="41" spans="1:5" x14ac:dyDescent="0.2">
      <c r="A41" s="56">
        <v>4164</v>
      </c>
      <c r="B41" s="57" t="s">
        <v>258</v>
      </c>
      <c r="C41" s="58">
        <v>0</v>
      </c>
      <c r="D41" s="57"/>
      <c r="E41" s="57"/>
    </row>
    <row r="42" spans="1:5" x14ac:dyDescent="0.2">
      <c r="A42" s="56">
        <v>4165</v>
      </c>
      <c r="B42" s="57" t="s">
        <v>259</v>
      </c>
      <c r="C42" s="58">
        <v>92107.71</v>
      </c>
      <c r="D42" s="57"/>
      <c r="E42" s="57"/>
    </row>
    <row r="43" spans="1:5" ht="22.5" x14ac:dyDescent="0.2">
      <c r="A43" s="56">
        <v>4166</v>
      </c>
      <c r="B43" s="59" t="s">
        <v>437</v>
      </c>
      <c r="C43" s="58">
        <v>0</v>
      </c>
      <c r="D43" s="57"/>
      <c r="E43" s="57"/>
    </row>
    <row r="44" spans="1:5" x14ac:dyDescent="0.2">
      <c r="A44" s="56">
        <v>4168</v>
      </c>
      <c r="B44" s="57" t="s">
        <v>260</v>
      </c>
      <c r="C44" s="58">
        <v>32299.95</v>
      </c>
      <c r="D44" s="57"/>
      <c r="E44" s="57"/>
    </row>
    <row r="45" spans="1:5" x14ac:dyDescent="0.2">
      <c r="A45" s="56">
        <v>4169</v>
      </c>
      <c r="B45" s="57" t="s">
        <v>261</v>
      </c>
      <c r="C45" s="58">
        <v>336818.64</v>
      </c>
      <c r="D45" s="57"/>
      <c r="E45" s="57"/>
    </row>
    <row r="46" spans="1:5" x14ac:dyDescent="0.2">
      <c r="A46" s="53">
        <v>4170</v>
      </c>
      <c r="B46" s="54" t="s">
        <v>562</v>
      </c>
      <c r="C46" s="55">
        <f>SUM(C47:C54)</f>
        <v>0</v>
      </c>
      <c r="D46" s="54"/>
      <c r="E46" s="54"/>
    </row>
    <row r="47" spans="1:5" x14ac:dyDescent="0.2">
      <c r="A47" s="56">
        <v>4171</v>
      </c>
      <c r="B47" s="57" t="s">
        <v>438</v>
      </c>
      <c r="C47" s="58">
        <v>0</v>
      </c>
      <c r="D47" s="57"/>
      <c r="E47" s="57"/>
    </row>
    <row r="48" spans="1:5" x14ac:dyDescent="0.2">
      <c r="A48" s="56">
        <v>4172</v>
      </c>
      <c r="B48" s="57" t="s">
        <v>439</v>
      </c>
      <c r="C48" s="58">
        <v>0</v>
      </c>
      <c r="D48" s="57"/>
      <c r="E48" s="57"/>
    </row>
    <row r="49" spans="1:5" ht="22.5" x14ac:dyDescent="0.2">
      <c r="A49" s="56">
        <v>4173</v>
      </c>
      <c r="B49" s="59" t="s">
        <v>440</v>
      </c>
      <c r="C49" s="58">
        <v>0</v>
      </c>
      <c r="D49" s="57"/>
      <c r="E49" s="57"/>
    </row>
    <row r="50" spans="1:5" ht="22.5" x14ac:dyDescent="0.2">
      <c r="A50" s="56">
        <v>4174</v>
      </c>
      <c r="B50" s="59" t="s">
        <v>441</v>
      </c>
      <c r="C50" s="58">
        <v>0</v>
      </c>
      <c r="D50" s="57"/>
      <c r="E50" s="57"/>
    </row>
    <row r="51" spans="1:5" ht="22.5" x14ac:dyDescent="0.2">
      <c r="A51" s="56">
        <v>4175</v>
      </c>
      <c r="B51" s="59" t="s">
        <v>442</v>
      </c>
      <c r="C51" s="58">
        <v>0</v>
      </c>
      <c r="D51" s="57"/>
      <c r="E51" s="57"/>
    </row>
    <row r="52" spans="1:5" ht="22.5" x14ac:dyDescent="0.2">
      <c r="A52" s="56">
        <v>4176</v>
      </c>
      <c r="B52" s="59" t="s">
        <v>443</v>
      </c>
      <c r="C52" s="58">
        <v>0</v>
      </c>
      <c r="D52" s="57"/>
      <c r="E52" s="57"/>
    </row>
    <row r="53" spans="1:5" ht="22.5" x14ac:dyDescent="0.2">
      <c r="A53" s="56">
        <v>4177</v>
      </c>
      <c r="B53" s="59" t="s">
        <v>444</v>
      </c>
      <c r="C53" s="58">
        <v>0</v>
      </c>
      <c r="D53" s="57"/>
      <c r="E53" s="57"/>
    </row>
    <row r="54" spans="1:5" ht="22.5" x14ac:dyDescent="0.2">
      <c r="A54" s="56">
        <v>4178</v>
      </c>
      <c r="B54" s="59" t="s">
        <v>445</v>
      </c>
      <c r="C54" s="58">
        <v>0</v>
      </c>
      <c r="D54" s="57"/>
      <c r="E54" s="57"/>
    </row>
    <row r="55" spans="1:5" x14ac:dyDescent="0.2">
      <c r="A55" s="31"/>
      <c r="B55" s="34"/>
      <c r="C55" s="33"/>
      <c r="D55" s="32"/>
      <c r="E55" s="32"/>
    </row>
    <row r="56" spans="1:5" x14ac:dyDescent="0.2">
      <c r="A56" s="30" t="s">
        <v>506</v>
      </c>
      <c r="B56" s="30"/>
      <c r="C56" s="30"/>
      <c r="D56" s="30"/>
      <c r="E56" s="30"/>
    </row>
    <row r="57" spans="1:5" x14ac:dyDescent="0.2">
      <c r="A57" s="35" t="s">
        <v>95</v>
      </c>
      <c r="B57" s="35" t="s">
        <v>92</v>
      </c>
      <c r="C57" s="35" t="s">
        <v>93</v>
      </c>
      <c r="D57" s="35" t="s">
        <v>232</v>
      </c>
      <c r="E57" s="35"/>
    </row>
    <row r="58" spans="1:5" ht="33.75" x14ac:dyDescent="0.2">
      <c r="A58" s="53">
        <v>4200</v>
      </c>
      <c r="B58" s="60" t="s">
        <v>446</v>
      </c>
      <c r="C58" s="55">
        <f>+C59+C65</f>
        <v>609168891.95000005</v>
      </c>
      <c r="D58" s="54"/>
      <c r="E58" s="54"/>
    </row>
    <row r="59" spans="1:5" ht="22.5" x14ac:dyDescent="0.2">
      <c r="A59" s="53">
        <v>4210</v>
      </c>
      <c r="B59" s="60" t="s">
        <v>447</v>
      </c>
      <c r="C59" s="55">
        <f>SUM(C60:C64)</f>
        <v>609168891.95000005</v>
      </c>
      <c r="D59" s="54"/>
      <c r="E59" s="54"/>
    </row>
    <row r="60" spans="1:5" x14ac:dyDescent="0.2">
      <c r="A60" s="56">
        <v>4211</v>
      </c>
      <c r="B60" s="59" t="s">
        <v>262</v>
      </c>
      <c r="C60" s="58">
        <v>292717240.67000002</v>
      </c>
      <c r="D60" s="57"/>
      <c r="E60" s="57"/>
    </row>
    <row r="61" spans="1:5" x14ac:dyDescent="0.2">
      <c r="A61" s="56">
        <v>4212</v>
      </c>
      <c r="B61" s="59" t="s">
        <v>263</v>
      </c>
      <c r="C61" s="58">
        <v>173201561</v>
      </c>
      <c r="D61" s="57"/>
      <c r="E61" s="57"/>
    </row>
    <row r="62" spans="1:5" x14ac:dyDescent="0.2">
      <c r="A62" s="56">
        <v>4213</v>
      </c>
      <c r="B62" s="59" t="s">
        <v>264</v>
      </c>
      <c r="C62" s="58">
        <v>138649292.84</v>
      </c>
      <c r="D62" s="57"/>
      <c r="E62" s="57"/>
    </row>
    <row r="63" spans="1:5" x14ac:dyDescent="0.2">
      <c r="A63" s="56">
        <v>4214</v>
      </c>
      <c r="B63" s="59" t="s">
        <v>448</v>
      </c>
      <c r="C63" s="58">
        <v>4600797.4400000004</v>
      </c>
      <c r="D63" s="57"/>
      <c r="E63" s="57"/>
    </row>
    <row r="64" spans="1:5" x14ac:dyDescent="0.2">
      <c r="A64" s="56">
        <v>4215</v>
      </c>
      <c r="B64" s="59" t="s">
        <v>449</v>
      </c>
      <c r="C64" s="58">
        <v>0</v>
      </c>
      <c r="D64" s="57"/>
      <c r="E64" s="57"/>
    </row>
    <row r="65" spans="1:5" x14ac:dyDescent="0.2">
      <c r="A65" s="53">
        <v>4220</v>
      </c>
      <c r="B65" s="60" t="s">
        <v>265</v>
      </c>
      <c r="C65" s="55">
        <f>SUM(C66:C69)</f>
        <v>0</v>
      </c>
      <c r="D65" s="54"/>
      <c r="E65" s="54"/>
    </row>
    <row r="66" spans="1:5" x14ac:dyDescent="0.2">
      <c r="A66" s="56">
        <v>4221</v>
      </c>
      <c r="B66" s="59" t="s">
        <v>266</v>
      </c>
      <c r="C66" s="58">
        <v>0</v>
      </c>
      <c r="D66" s="57"/>
      <c r="E66" s="57"/>
    </row>
    <row r="67" spans="1:5" x14ac:dyDescent="0.2">
      <c r="A67" s="56">
        <v>4223</v>
      </c>
      <c r="B67" s="59" t="s">
        <v>267</v>
      </c>
      <c r="C67" s="58">
        <v>0</v>
      </c>
      <c r="D67" s="57"/>
      <c r="E67" s="57"/>
    </row>
    <row r="68" spans="1:5" x14ac:dyDescent="0.2">
      <c r="A68" s="56">
        <v>4225</v>
      </c>
      <c r="B68" s="59" t="s">
        <v>269</v>
      </c>
      <c r="C68" s="58">
        <v>0</v>
      </c>
      <c r="D68" s="57"/>
      <c r="E68" s="57"/>
    </row>
    <row r="69" spans="1:5" x14ac:dyDescent="0.2">
      <c r="A69" s="56">
        <v>4227</v>
      </c>
      <c r="B69" s="59" t="s">
        <v>450</v>
      </c>
      <c r="C69" s="58">
        <v>0</v>
      </c>
      <c r="D69" s="57"/>
      <c r="E69" s="57"/>
    </row>
    <row r="70" spans="1:5" x14ac:dyDescent="0.2">
      <c r="A70" s="30" t="s">
        <v>574</v>
      </c>
      <c r="B70" s="30"/>
      <c r="C70" s="30"/>
      <c r="D70" s="30"/>
      <c r="E70" s="30"/>
    </row>
    <row r="71" spans="1:5" x14ac:dyDescent="0.2">
      <c r="A71" s="35" t="s">
        <v>95</v>
      </c>
      <c r="B71" s="35" t="s">
        <v>92</v>
      </c>
      <c r="C71" s="35" t="s">
        <v>93</v>
      </c>
      <c r="D71" s="35" t="s">
        <v>96</v>
      </c>
      <c r="E71" s="35" t="s">
        <v>134</v>
      </c>
    </row>
    <row r="72" spans="1:5" x14ac:dyDescent="0.2">
      <c r="A72" s="61">
        <v>4300</v>
      </c>
      <c r="B72" s="57" t="s">
        <v>270</v>
      </c>
      <c r="C72" s="58">
        <v>0</v>
      </c>
      <c r="D72" s="57"/>
      <c r="E72" s="57"/>
    </row>
    <row r="73" spans="1:5" x14ac:dyDescent="0.2">
      <c r="A73" s="61">
        <v>4310</v>
      </c>
      <c r="B73" s="57" t="s">
        <v>271</v>
      </c>
      <c r="C73" s="58">
        <v>0</v>
      </c>
      <c r="D73" s="57"/>
      <c r="E73" s="57"/>
    </row>
    <row r="74" spans="1:5" x14ac:dyDescent="0.2">
      <c r="A74" s="61">
        <v>4311</v>
      </c>
      <c r="B74" s="57" t="s">
        <v>451</v>
      </c>
      <c r="C74" s="58">
        <v>0</v>
      </c>
      <c r="D74" s="57"/>
      <c r="E74" s="57"/>
    </row>
    <row r="75" spans="1:5" x14ac:dyDescent="0.2">
      <c r="A75" s="61">
        <v>4319</v>
      </c>
      <c r="B75" s="57" t="s">
        <v>272</v>
      </c>
      <c r="C75" s="58">
        <v>0</v>
      </c>
      <c r="D75" s="57"/>
      <c r="E75" s="57"/>
    </row>
    <row r="76" spans="1:5" x14ac:dyDescent="0.2">
      <c r="A76" s="61">
        <v>4320</v>
      </c>
      <c r="B76" s="57" t="s">
        <v>273</v>
      </c>
      <c r="C76" s="58">
        <v>0</v>
      </c>
      <c r="D76" s="57"/>
      <c r="E76" s="57"/>
    </row>
    <row r="77" spans="1:5" x14ac:dyDescent="0.2">
      <c r="A77" s="61">
        <v>4321</v>
      </c>
      <c r="B77" s="57" t="s">
        <v>274</v>
      </c>
      <c r="C77" s="58">
        <v>0</v>
      </c>
      <c r="D77" s="57"/>
      <c r="E77" s="57"/>
    </row>
    <row r="78" spans="1:5" x14ac:dyDescent="0.2">
      <c r="A78" s="61">
        <v>4322</v>
      </c>
      <c r="B78" s="57" t="s">
        <v>275</v>
      </c>
      <c r="C78" s="58">
        <v>0</v>
      </c>
      <c r="D78" s="57"/>
      <c r="E78" s="57"/>
    </row>
    <row r="79" spans="1:5" x14ac:dyDescent="0.2">
      <c r="A79" s="61">
        <v>4323</v>
      </c>
      <c r="B79" s="57" t="s">
        <v>276</v>
      </c>
      <c r="C79" s="58">
        <v>0</v>
      </c>
      <c r="D79" s="57"/>
      <c r="E79" s="57"/>
    </row>
    <row r="80" spans="1:5" x14ac:dyDescent="0.2">
      <c r="A80" s="61">
        <v>4324</v>
      </c>
      <c r="B80" s="57" t="s">
        <v>277</v>
      </c>
      <c r="C80" s="58">
        <v>0</v>
      </c>
      <c r="D80" s="57"/>
      <c r="E80" s="57"/>
    </row>
    <row r="81" spans="1:5" x14ac:dyDescent="0.2">
      <c r="A81" s="61">
        <v>4325</v>
      </c>
      <c r="B81" s="57" t="s">
        <v>278</v>
      </c>
      <c r="C81" s="58">
        <v>0</v>
      </c>
      <c r="D81" s="57"/>
      <c r="E81" s="57"/>
    </row>
    <row r="82" spans="1:5" x14ac:dyDescent="0.2">
      <c r="A82" s="61">
        <v>4330</v>
      </c>
      <c r="B82" s="57" t="s">
        <v>279</v>
      </c>
      <c r="C82" s="58">
        <v>0</v>
      </c>
      <c r="D82" s="57"/>
      <c r="E82" s="57"/>
    </row>
    <row r="83" spans="1:5" x14ac:dyDescent="0.2">
      <c r="A83" s="61">
        <v>4331</v>
      </c>
      <c r="B83" s="57" t="s">
        <v>279</v>
      </c>
      <c r="C83" s="58">
        <v>0</v>
      </c>
      <c r="D83" s="57"/>
      <c r="E83" s="57"/>
    </row>
    <row r="84" spans="1:5" x14ac:dyDescent="0.2">
      <c r="A84" s="61">
        <v>4340</v>
      </c>
      <c r="B84" s="57" t="s">
        <v>280</v>
      </c>
      <c r="C84" s="58">
        <v>0</v>
      </c>
      <c r="D84" s="57"/>
      <c r="E84" s="57"/>
    </row>
    <row r="85" spans="1:5" x14ac:dyDescent="0.2">
      <c r="A85" s="61">
        <v>4341</v>
      </c>
      <c r="B85" s="57" t="s">
        <v>280</v>
      </c>
      <c r="C85" s="58">
        <v>0</v>
      </c>
      <c r="D85" s="57"/>
      <c r="E85" s="57"/>
    </row>
    <row r="86" spans="1:5" x14ac:dyDescent="0.2">
      <c r="A86" s="61">
        <v>4390</v>
      </c>
      <c r="B86" s="57" t="s">
        <v>281</v>
      </c>
      <c r="C86" s="58">
        <v>0</v>
      </c>
      <c r="D86" s="57"/>
      <c r="E86" s="57"/>
    </row>
    <row r="87" spans="1:5" x14ac:dyDescent="0.2">
      <c r="A87" s="61">
        <v>4392</v>
      </c>
      <c r="B87" s="57" t="s">
        <v>282</v>
      </c>
      <c r="C87" s="58">
        <v>0</v>
      </c>
      <c r="D87" s="57"/>
      <c r="E87" s="57"/>
    </row>
    <row r="88" spans="1:5" x14ac:dyDescent="0.2">
      <c r="A88" s="61">
        <v>4393</v>
      </c>
      <c r="B88" s="57" t="s">
        <v>452</v>
      </c>
      <c r="C88" s="58">
        <v>0</v>
      </c>
      <c r="D88" s="57"/>
      <c r="E88" s="57"/>
    </row>
    <row r="89" spans="1:5" x14ac:dyDescent="0.2">
      <c r="A89" s="61">
        <v>4394</v>
      </c>
      <c r="B89" s="57" t="s">
        <v>283</v>
      </c>
      <c r="C89" s="58">
        <v>0</v>
      </c>
      <c r="D89" s="57"/>
      <c r="E89" s="57"/>
    </row>
    <row r="90" spans="1:5" x14ac:dyDescent="0.2">
      <c r="A90" s="61">
        <v>4395</v>
      </c>
      <c r="B90" s="57" t="s">
        <v>284</v>
      </c>
      <c r="C90" s="58">
        <v>0</v>
      </c>
      <c r="D90" s="57"/>
      <c r="E90" s="57"/>
    </row>
    <row r="91" spans="1:5" x14ac:dyDescent="0.2">
      <c r="A91" s="61">
        <v>4396</v>
      </c>
      <c r="B91" s="57" t="s">
        <v>285</v>
      </c>
      <c r="C91" s="58">
        <v>0</v>
      </c>
      <c r="D91" s="57"/>
      <c r="E91" s="57"/>
    </row>
    <row r="92" spans="1:5" x14ac:dyDescent="0.2">
      <c r="A92" s="61">
        <v>4397</v>
      </c>
      <c r="B92" s="57" t="s">
        <v>453</v>
      </c>
      <c r="C92" s="58">
        <v>0</v>
      </c>
      <c r="D92" s="57"/>
      <c r="E92" s="57"/>
    </row>
    <row r="93" spans="1:5" x14ac:dyDescent="0.2">
      <c r="A93" s="61">
        <v>4399</v>
      </c>
      <c r="B93" s="57" t="s">
        <v>281</v>
      </c>
      <c r="C93" s="58">
        <v>0</v>
      </c>
      <c r="D93" s="57"/>
      <c r="E93" s="57"/>
    </row>
    <row r="94" spans="1:5" x14ac:dyDescent="0.2">
      <c r="A94" s="32"/>
      <c r="B94" s="32"/>
      <c r="C94" s="32"/>
      <c r="D94" s="32"/>
      <c r="E94" s="32"/>
    </row>
    <row r="95" spans="1:5" x14ac:dyDescent="0.2">
      <c r="A95" s="30" t="s">
        <v>507</v>
      </c>
      <c r="B95" s="30"/>
      <c r="C95" s="30"/>
      <c r="D95" s="30"/>
      <c r="E95" s="30"/>
    </row>
    <row r="96" spans="1:5" x14ac:dyDescent="0.2">
      <c r="A96" s="35" t="s">
        <v>95</v>
      </c>
      <c r="B96" s="35" t="s">
        <v>92</v>
      </c>
      <c r="C96" s="44" t="s">
        <v>93</v>
      </c>
      <c r="D96" s="44" t="s">
        <v>286</v>
      </c>
      <c r="E96" s="35" t="s">
        <v>134</v>
      </c>
    </row>
    <row r="97" spans="1:5" x14ac:dyDescent="0.2">
      <c r="A97" s="62">
        <v>5000</v>
      </c>
      <c r="B97" s="54" t="s">
        <v>287</v>
      </c>
      <c r="C97" s="55">
        <f>C98+C126+C159+C169+C184+C217</f>
        <v>679396882.80000007</v>
      </c>
      <c r="D97" s="63">
        <f>C97/$C$97</f>
        <v>1</v>
      </c>
      <c r="E97" s="54"/>
    </row>
    <row r="98" spans="1:5" x14ac:dyDescent="0.2">
      <c r="A98" s="62">
        <v>5100</v>
      </c>
      <c r="B98" s="54" t="s">
        <v>288</v>
      </c>
      <c r="C98" s="55">
        <f>C99+C106+C116</f>
        <v>559555741.8900001</v>
      </c>
      <c r="D98" s="63">
        <f t="shared" ref="D98:D161" si="0">C98/$C$97</f>
        <v>0.82360657821081196</v>
      </c>
      <c r="E98" s="54"/>
    </row>
    <row r="99" spans="1:5" x14ac:dyDescent="0.2">
      <c r="A99" s="62">
        <v>5110</v>
      </c>
      <c r="B99" s="54" t="s">
        <v>289</v>
      </c>
      <c r="C99" s="55">
        <f>SUM(C100:C105)</f>
        <v>383105419.46000004</v>
      </c>
      <c r="D99" s="63">
        <f t="shared" si="0"/>
        <v>0.56389045807968197</v>
      </c>
      <c r="E99" s="54"/>
    </row>
    <row r="100" spans="1:5" x14ac:dyDescent="0.2">
      <c r="A100" s="61">
        <v>5111</v>
      </c>
      <c r="B100" s="57" t="s">
        <v>290</v>
      </c>
      <c r="C100" s="124">
        <v>106041681.8</v>
      </c>
      <c r="D100" s="64">
        <f t="shared" si="0"/>
        <v>0.15608208469101323</v>
      </c>
      <c r="E100" s="57"/>
    </row>
    <row r="101" spans="1:5" x14ac:dyDescent="0.2">
      <c r="A101" s="61">
        <v>5112</v>
      </c>
      <c r="B101" s="57" t="s">
        <v>291</v>
      </c>
      <c r="C101" s="124">
        <v>49705496.130000003</v>
      </c>
      <c r="D101" s="64">
        <f t="shared" si="0"/>
        <v>7.31612072241907E-2</v>
      </c>
      <c r="E101" s="57"/>
    </row>
    <row r="102" spans="1:5" x14ac:dyDescent="0.2">
      <c r="A102" s="61">
        <v>5113</v>
      </c>
      <c r="B102" s="57" t="s">
        <v>292</v>
      </c>
      <c r="C102" s="124">
        <v>39474398.840000004</v>
      </c>
      <c r="D102" s="64">
        <f t="shared" si="0"/>
        <v>5.8102119452350248E-2</v>
      </c>
      <c r="E102" s="57"/>
    </row>
    <row r="103" spans="1:5" x14ac:dyDescent="0.2">
      <c r="A103" s="61">
        <v>5114</v>
      </c>
      <c r="B103" s="57" t="s">
        <v>293</v>
      </c>
      <c r="C103" s="124">
        <v>66744268.630000003</v>
      </c>
      <c r="D103" s="64">
        <f t="shared" si="0"/>
        <v>9.8240469333516336E-2</v>
      </c>
      <c r="E103" s="57"/>
    </row>
    <row r="104" spans="1:5" x14ac:dyDescent="0.2">
      <c r="A104" s="61">
        <v>5115</v>
      </c>
      <c r="B104" s="57" t="s">
        <v>294</v>
      </c>
      <c r="C104" s="124">
        <v>121139574.06</v>
      </c>
      <c r="D104" s="64">
        <f t="shared" si="0"/>
        <v>0.17830457737861141</v>
      </c>
      <c r="E104" s="57"/>
    </row>
    <row r="105" spans="1:5" x14ac:dyDescent="0.2">
      <c r="A105" s="61">
        <v>5116</v>
      </c>
      <c r="B105" s="57" t="s">
        <v>295</v>
      </c>
      <c r="C105" s="58">
        <v>0</v>
      </c>
      <c r="D105" s="64">
        <f t="shared" si="0"/>
        <v>0</v>
      </c>
      <c r="E105" s="57"/>
    </row>
    <row r="106" spans="1:5" x14ac:dyDescent="0.2">
      <c r="A106" s="62">
        <v>5120</v>
      </c>
      <c r="B106" s="54" t="s">
        <v>296</v>
      </c>
      <c r="C106" s="55">
        <f>SUM(C107:C115)</f>
        <v>60011497.730000004</v>
      </c>
      <c r="D106" s="63">
        <f t="shared" si="0"/>
        <v>8.8330546178949879E-2</v>
      </c>
      <c r="E106" s="54"/>
    </row>
    <row r="107" spans="1:5" x14ac:dyDescent="0.2">
      <c r="A107" s="61">
        <v>5121</v>
      </c>
      <c r="B107" s="57" t="s">
        <v>297</v>
      </c>
      <c r="C107" s="124">
        <v>6025164.2300000004</v>
      </c>
      <c r="D107" s="64">
        <f t="shared" si="0"/>
        <v>8.86840134615937E-3</v>
      </c>
      <c r="E107" s="57"/>
    </row>
    <row r="108" spans="1:5" x14ac:dyDescent="0.2">
      <c r="A108" s="61">
        <v>5122</v>
      </c>
      <c r="B108" s="57" t="s">
        <v>298</v>
      </c>
      <c r="C108" s="124">
        <v>3514555.36</v>
      </c>
      <c r="D108" s="64">
        <f t="shared" si="0"/>
        <v>5.1730519361752941E-3</v>
      </c>
      <c r="E108" s="57"/>
    </row>
    <row r="109" spans="1:5" x14ac:dyDescent="0.2">
      <c r="A109" s="61">
        <v>5123</v>
      </c>
      <c r="B109" s="57" t="s">
        <v>299</v>
      </c>
      <c r="C109" s="124">
        <v>0</v>
      </c>
      <c r="D109" s="64">
        <f t="shared" si="0"/>
        <v>0</v>
      </c>
      <c r="E109" s="57"/>
    </row>
    <row r="110" spans="1:5" x14ac:dyDescent="0.2">
      <c r="A110" s="61">
        <v>5124</v>
      </c>
      <c r="B110" s="57" t="s">
        <v>300</v>
      </c>
      <c r="C110" s="124">
        <v>9172878.8900000006</v>
      </c>
      <c r="D110" s="64">
        <f t="shared" si="0"/>
        <v>1.3501502762561688E-2</v>
      </c>
      <c r="E110" s="57"/>
    </row>
    <row r="111" spans="1:5" x14ac:dyDescent="0.2">
      <c r="A111" s="61">
        <v>5125</v>
      </c>
      <c r="B111" s="57" t="s">
        <v>301</v>
      </c>
      <c r="C111" s="124">
        <v>969803.85</v>
      </c>
      <c r="D111" s="64">
        <f t="shared" si="0"/>
        <v>1.4274481890513612E-3</v>
      </c>
      <c r="E111" s="57"/>
    </row>
    <row r="112" spans="1:5" x14ac:dyDescent="0.2">
      <c r="A112" s="61">
        <v>5126</v>
      </c>
      <c r="B112" s="57" t="s">
        <v>302</v>
      </c>
      <c r="C112" s="124">
        <v>33026119.120000001</v>
      </c>
      <c r="D112" s="64">
        <f t="shared" si="0"/>
        <v>4.8610937076851712E-2</v>
      </c>
      <c r="E112" s="57"/>
    </row>
    <row r="113" spans="1:5" x14ac:dyDescent="0.2">
      <c r="A113" s="61">
        <v>5127</v>
      </c>
      <c r="B113" s="57" t="s">
        <v>303</v>
      </c>
      <c r="C113" s="124">
        <v>4820481.7699999996</v>
      </c>
      <c r="D113" s="64">
        <f t="shared" si="0"/>
        <v>7.0952368078777989E-3</v>
      </c>
      <c r="E113" s="57"/>
    </row>
    <row r="114" spans="1:5" x14ac:dyDescent="0.2">
      <c r="A114" s="61">
        <v>5128</v>
      </c>
      <c r="B114" s="57" t="s">
        <v>304</v>
      </c>
      <c r="C114" s="124">
        <v>1469042.56</v>
      </c>
      <c r="D114" s="64">
        <f t="shared" si="0"/>
        <v>2.1622745072742036E-3</v>
      </c>
      <c r="E114" s="57"/>
    </row>
    <row r="115" spans="1:5" x14ac:dyDescent="0.2">
      <c r="A115" s="61">
        <v>5129</v>
      </c>
      <c r="B115" s="57" t="s">
        <v>305</v>
      </c>
      <c r="C115" s="124">
        <v>1013451.95</v>
      </c>
      <c r="D115" s="64">
        <f t="shared" si="0"/>
        <v>1.4916935529984447E-3</v>
      </c>
      <c r="E115" s="57"/>
    </row>
    <row r="116" spans="1:5" x14ac:dyDescent="0.2">
      <c r="A116" s="62">
        <v>5130</v>
      </c>
      <c r="B116" s="54" t="s">
        <v>306</v>
      </c>
      <c r="C116" s="125">
        <f>SUM(C117:C125)</f>
        <v>116438824.7</v>
      </c>
      <c r="D116" s="63">
        <f t="shared" si="0"/>
        <v>0.17138557395218004</v>
      </c>
      <c r="E116" s="54"/>
    </row>
    <row r="117" spans="1:5" x14ac:dyDescent="0.2">
      <c r="A117" s="61">
        <v>5131</v>
      </c>
      <c r="B117" s="57" t="s">
        <v>307</v>
      </c>
      <c r="C117" s="124">
        <v>38019443.189999998</v>
      </c>
      <c r="D117" s="64">
        <f t="shared" si="0"/>
        <v>5.5960579379331812E-2</v>
      </c>
      <c r="E117" s="57"/>
    </row>
    <row r="118" spans="1:5" x14ac:dyDescent="0.2">
      <c r="A118" s="61">
        <v>5132</v>
      </c>
      <c r="B118" s="57" t="s">
        <v>308</v>
      </c>
      <c r="C118" s="124">
        <v>5819696.8399999999</v>
      </c>
      <c r="D118" s="64">
        <f t="shared" si="0"/>
        <v>8.5659751867204169E-3</v>
      </c>
      <c r="E118" s="57"/>
    </row>
    <row r="119" spans="1:5" x14ac:dyDescent="0.2">
      <c r="A119" s="61">
        <v>5133</v>
      </c>
      <c r="B119" s="57" t="s">
        <v>309</v>
      </c>
      <c r="C119" s="124">
        <v>17120692.77</v>
      </c>
      <c r="D119" s="64">
        <f t="shared" si="0"/>
        <v>2.5199840039654649E-2</v>
      </c>
      <c r="E119" s="57"/>
    </row>
    <row r="120" spans="1:5" x14ac:dyDescent="0.2">
      <c r="A120" s="61">
        <v>5134</v>
      </c>
      <c r="B120" s="57" t="s">
        <v>310</v>
      </c>
      <c r="C120" s="124">
        <v>4852846.4800000004</v>
      </c>
      <c r="D120" s="64">
        <f t="shared" si="0"/>
        <v>7.1428742210296169E-3</v>
      </c>
      <c r="E120" s="57"/>
    </row>
    <row r="121" spans="1:5" x14ac:dyDescent="0.2">
      <c r="A121" s="61">
        <v>5135</v>
      </c>
      <c r="B121" s="57" t="s">
        <v>311</v>
      </c>
      <c r="C121" s="124">
        <v>25590967.640000001</v>
      </c>
      <c r="D121" s="64">
        <f t="shared" si="0"/>
        <v>3.7667184362889454E-2</v>
      </c>
      <c r="E121" s="57"/>
    </row>
    <row r="122" spans="1:5" x14ac:dyDescent="0.2">
      <c r="A122" s="61">
        <v>5136</v>
      </c>
      <c r="B122" s="57" t="s">
        <v>312</v>
      </c>
      <c r="C122" s="124">
        <v>8992388.0299999993</v>
      </c>
      <c r="D122" s="64">
        <f t="shared" si="0"/>
        <v>1.3235839400586662E-2</v>
      </c>
      <c r="E122" s="57"/>
    </row>
    <row r="123" spans="1:5" x14ac:dyDescent="0.2">
      <c r="A123" s="61">
        <v>5137</v>
      </c>
      <c r="B123" s="57" t="s">
        <v>313</v>
      </c>
      <c r="C123" s="124">
        <v>446995.5</v>
      </c>
      <c r="D123" s="64">
        <f t="shared" si="0"/>
        <v>6.5792986590959372E-4</v>
      </c>
      <c r="E123" s="57"/>
    </row>
    <row r="124" spans="1:5" x14ac:dyDescent="0.2">
      <c r="A124" s="61">
        <v>5138</v>
      </c>
      <c r="B124" s="57" t="s">
        <v>314</v>
      </c>
      <c r="C124" s="124">
        <v>10899103.720000001</v>
      </c>
      <c r="D124" s="64">
        <f t="shared" si="0"/>
        <v>1.6042322235983033E-2</v>
      </c>
      <c r="E124" s="57"/>
    </row>
    <row r="125" spans="1:5" x14ac:dyDescent="0.2">
      <c r="A125" s="61">
        <v>5139</v>
      </c>
      <c r="B125" s="57" t="s">
        <v>315</v>
      </c>
      <c r="C125" s="124">
        <v>4696690.53</v>
      </c>
      <c r="D125" s="64">
        <f t="shared" si="0"/>
        <v>6.9130292600747857E-3</v>
      </c>
      <c r="E125" s="57"/>
    </row>
    <row r="126" spans="1:5" x14ac:dyDescent="0.2">
      <c r="A126" s="62">
        <v>5200</v>
      </c>
      <c r="B126" s="54" t="s">
        <v>316</v>
      </c>
      <c r="C126" s="125">
        <f>C127+C130+C133+C136+C141+C145+C148+C150+C156</f>
        <v>55273195.68</v>
      </c>
      <c r="D126" s="63">
        <f t="shared" si="0"/>
        <v>8.1356269184224755E-2</v>
      </c>
      <c r="E126" s="54"/>
    </row>
    <row r="127" spans="1:5" x14ac:dyDescent="0.2">
      <c r="A127" s="62">
        <v>5210</v>
      </c>
      <c r="B127" s="54" t="s">
        <v>317</v>
      </c>
      <c r="C127" s="125">
        <f>SUM(C128:C129)</f>
        <v>33725991.960000001</v>
      </c>
      <c r="D127" s="63">
        <f t="shared" si="0"/>
        <v>4.964107550950924E-2</v>
      </c>
      <c r="E127" s="54"/>
    </row>
    <row r="128" spans="1:5" x14ac:dyDescent="0.2">
      <c r="A128" s="61">
        <v>5211</v>
      </c>
      <c r="B128" s="57" t="s">
        <v>318</v>
      </c>
      <c r="C128" s="124">
        <v>0</v>
      </c>
      <c r="D128" s="64">
        <f t="shared" si="0"/>
        <v>0</v>
      </c>
      <c r="E128" s="57"/>
    </row>
    <row r="129" spans="1:5" x14ac:dyDescent="0.2">
      <c r="A129" s="61">
        <v>5212</v>
      </c>
      <c r="B129" s="57" t="s">
        <v>319</v>
      </c>
      <c r="C129" s="124">
        <v>33725991.960000001</v>
      </c>
      <c r="D129" s="64">
        <f t="shared" si="0"/>
        <v>4.964107550950924E-2</v>
      </c>
      <c r="E129" s="57"/>
    </row>
    <row r="130" spans="1:5" x14ac:dyDescent="0.2">
      <c r="A130" s="62">
        <v>5220</v>
      </c>
      <c r="B130" s="54" t="s">
        <v>320</v>
      </c>
      <c r="C130" s="125">
        <f>SUM(C131:C132)</f>
        <v>0</v>
      </c>
      <c r="D130" s="63">
        <f t="shared" si="0"/>
        <v>0</v>
      </c>
      <c r="E130" s="54"/>
    </row>
    <row r="131" spans="1:5" x14ac:dyDescent="0.2">
      <c r="A131" s="61">
        <v>5221</v>
      </c>
      <c r="B131" s="57" t="s">
        <v>321</v>
      </c>
      <c r="C131" s="124">
        <v>0</v>
      </c>
      <c r="D131" s="64">
        <f t="shared" si="0"/>
        <v>0</v>
      </c>
      <c r="E131" s="57"/>
    </row>
    <row r="132" spans="1:5" x14ac:dyDescent="0.2">
      <c r="A132" s="61">
        <v>5222</v>
      </c>
      <c r="B132" s="57" t="s">
        <v>322</v>
      </c>
      <c r="C132" s="124">
        <v>0</v>
      </c>
      <c r="D132" s="64">
        <f t="shared" si="0"/>
        <v>0</v>
      </c>
      <c r="E132" s="57"/>
    </row>
    <row r="133" spans="1:5" x14ac:dyDescent="0.2">
      <c r="A133" s="62">
        <v>5230</v>
      </c>
      <c r="B133" s="54" t="s">
        <v>267</v>
      </c>
      <c r="C133" s="125">
        <f>SUM(C134:C135)</f>
        <v>432000</v>
      </c>
      <c r="D133" s="63">
        <f t="shared" si="0"/>
        <v>6.358580837456853E-4</v>
      </c>
      <c r="E133" s="54"/>
    </row>
    <row r="134" spans="1:5" x14ac:dyDescent="0.2">
      <c r="A134" s="61">
        <v>5231</v>
      </c>
      <c r="B134" s="57" t="s">
        <v>323</v>
      </c>
      <c r="C134" s="124">
        <v>432000</v>
      </c>
      <c r="D134" s="64">
        <f t="shared" si="0"/>
        <v>6.358580837456853E-4</v>
      </c>
      <c r="E134" s="57"/>
    </row>
    <row r="135" spans="1:5" x14ac:dyDescent="0.2">
      <c r="A135" s="61">
        <v>5232</v>
      </c>
      <c r="B135" s="57" t="s">
        <v>324</v>
      </c>
      <c r="C135" s="124">
        <v>0</v>
      </c>
      <c r="D135" s="64">
        <f t="shared" si="0"/>
        <v>0</v>
      </c>
      <c r="E135" s="57"/>
    </row>
    <row r="136" spans="1:5" x14ac:dyDescent="0.2">
      <c r="A136" s="62">
        <v>5240</v>
      </c>
      <c r="B136" s="54" t="s">
        <v>268</v>
      </c>
      <c r="C136" s="125">
        <f>SUM(C137:C140)</f>
        <v>21115203.719999999</v>
      </c>
      <c r="D136" s="63">
        <f t="shared" si="0"/>
        <v>3.1079335590969828E-2</v>
      </c>
      <c r="E136" s="54"/>
    </row>
    <row r="137" spans="1:5" x14ac:dyDescent="0.2">
      <c r="A137" s="61">
        <v>5241</v>
      </c>
      <c r="B137" s="57" t="s">
        <v>325</v>
      </c>
      <c r="C137" s="124">
        <v>15294075.23</v>
      </c>
      <c r="D137" s="64">
        <f t="shared" si="0"/>
        <v>2.2511253167616093E-2</v>
      </c>
      <c r="E137" s="57"/>
    </row>
    <row r="138" spans="1:5" x14ac:dyDescent="0.2">
      <c r="A138" s="61">
        <v>5242</v>
      </c>
      <c r="B138" s="57" t="s">
        <v>326</v>
      </c>
      <c r="C138" s="124">
        <v>5323000</v>
      </c>
      <c r="D138" s="64">
        <f t="shared" si="0"/>
        <v>7.8348902309682469E-3</v>
      </c>
      <c r="E138" s="57"/>
    </row>
    <row r="139" spans="1:5" x14ac:dyDescent="0.2">
      <c r="A139" s="61">
        <v>5243</v>
      </c>
      <c r="B139" s="57" t="s">
        <v>327</v>
      </c>
      <c r="C139" s="124">
        <v>498128.49</v>
      </c>
      <c r="D139" s="64">
        <f t="shared" si="0"/>
        <v>7.3319219238549016E-4</v>
      </c>
      <c r="E139" s="57"/>
    </row>
    <row r="140" spans="1:5" x14ac:dyDescent="0.2">
      <c r="A140" s="61">
        <v>5244</v>
      </c>
      <c r="B140" s="57" t="s">
        <v>328</v>
      </c>
      <c r="C140" s="58">
        <v>0</v>
      </c>
      <c r="D140" s="64">
        <f t="shared" si="0"/>
        <v>0</v>
      </c>
      <c r="E140" s="57"/>
    </row>
    <row r="141" spans="1:5" x14ac:dyDescent="0.2">
      <c r="A141" s="62">
        <v>5250</v>
      </c>
      <c r="B141" s="54" t="s">
        <v>269</v>
      </c>
      <c r="C141" s="55">
        <f>SUM(C142:C144)</f>
        <v>0</v>
      </c>
      <c r="D141" s="63">
        <f t="shared" si="0"/>
        <v>0</v>
      </c>
      <c r="E141" s="54"/>
    </row>
    <row r="142" spans="1:5" x14ac:dyDescent="0.2">
      <c r="A142" s="61">
        <v>5251</v>
      </c>
      <c r="B142" s="57" t="s">
        <v>329</v>
      </c>
      <c r="C142" s="58">
        <v>0</v>
      </c>
      <c r="D142" s="64">
        <f t="shared" si="0"/>
        <v>0</v>
      </c>
      <c r="E142" s="57"/>
    </row>
    <row r="143" spans="1:5" x14ac:dyDescent="0.2">
      <c r="A143" s="61">
        <v>5252</v>
      </c>
      <c r="B143" s="57" t="s">
        <v>330</v>
      </c>
      <c r="C143" s="58">
        <v>0</v>
      </c>
      <c r="D143" s="64">
        <f t="shared" si="0"/>
        <v>0</v>
      </c>
      <c r="E143" s="57"/>
    </row>
    <row r="144" spans="1:5" x14ac:dyDescent="0.2">
      <c r="A144" s="61">
        <v>5259</v>
      </c>
      <c r="B144" s="57" t="s">
        <v>331</v>
      </c>
      <c r="C144" s="58">
        <v>0</v>
      </c>
      <c r="D144" s="64">
        <f t="shared" si="0"/>
        <v>0</v>
      </c>
      <c r="E144" s="57"/>
    </row>
    <row r="145" spans="1:5" x14ac:dyDescent="0.2">
      <c r="A145" s="62">
        <v>5260</v>
      </c>
      <c r="B145" s="54" t="s">
        <v>332</v>
      </c>
      <c r="C145" s="55">
        <f>SUM(C146:C147)</f>
        <v>0</v>
      </c>
      <c r="D145" s="63">
        <f t="shared" si="0"/>
        <v>0</v>
      </c>
      <c r="E145" s="54"/>
    </row>
    <row r="146" spans="1:5" x14ac:dyDescent="0.2">
      <c r="A146" s="61">
        <v>5261</v>
      </c>
      <c r="B146" s="57" t="s">
        <v>333</v>
      </c>
      <c r="C146" s="58">
        <v>0</v>
      </c>
      <c r="D146" s="64">
        <f t="shared" si="0"/>
        <v>0</v>
      </c>
      <c r="E146" s="57"/>
    </row>
    <row r="147" spans="1:5" x14ac:dyDescent="0.2">
      <c r="A147" s="61">
        <v>5262</v>
      </c>
      <c r="B147" s="57" t="s">
        <v>334</v>
      </c>
      <c r="C147" s="58">
        <v>0</v>
      </c>
      <c r="D147" s="64">
        <f t="shared" si="0"/>
        <v>0</v>
      </c>
      <c r="E147" s="57"/>
    </row>
    <row r="148" spans="1:5" x14ac:dyDescent="0.2">
      <c r="A148" s="62">
        <v>5270</v>
      </c>
      <c r="B148" s="54" t="s">
        <v>335</v>
      </c>
      <c r="C148" s="55">
        <f>SUM(C149)</f>
        <v>0</v>
      </c>
      <c r="D148" s="63">
        <f t="shared" si="0"/>
        <v>0</v>
      </c>
      <c r="E148" s="54"/>
    </row>
    <row r="149" spans="1:5" x14ac:dyDescent="0.2">
      <c r="A149" s="61">
        <v>5271</v>
      </c>
      <c r="B149" s="57" t="s">
        <v>336</v>
      </c>
      <c r="C149" s="58">
        <v>0</v>
      </c>
      <c r="D149" s="64">
        <f t="shared" si="0"/>
        <v>0</v>
      </c>
      <c r="E149" s="57"/>
    </row>
    <row r="150" spans="1:5" x14ac:dyDescent="0.2">
      <c r="A150" s="62">
        <v>5280</v>
      </c>
      <c r="B150" s="54" t="s">
        <v>337</v>
      </c>
      <c r="C150" s="55">
        <f>SUM(C151:C155)</f>
        <v>0</v>
      </c>
      <c r="D150" s="63">
        <f t="shared" si="0"/>
        <v>0</v>
      </c>
      <c r="E150" s="54"/>
    </row>
    <row r="151" spans="1:5" x14ac:dyDescent="0.2">
      <c r="A151" s="61">
        <v>5281</v>
      </c>
      <c r="B151" s="57" t="s">
        <v>338</v>
      </c>
      <c r="C151" s="58">
        <v>0</v>
      </c>
      <c r="D151" s="64">
        <f t="shared" si="0"/>
        <v>0</v>
      </c>
      <c r="E151" s="57"/>
    </row>
    <row r="152" spans="1:5" x14ac:dyDescent="0.2">
      <c r="A152" s="61">
        <v>5282</v>
      </c>
      <c r="B152" s="57" t="s">
        <v>339</v>
      </c>
      <c r="C152" s="58">
        <v>0</v>
      </c>
      <c r="D152" s="64">
        <f t="shared" si="0"/>
        <v>0</v>
      </c>
      <c r="E152" s="57"/>
    </row>
    <row r="153" spans="1:5" x14ac:dyDescent="0.2">
      <c r="A153" s="61">
        <v>5283</v>
      </c>
      <c r="B153" s="57" t="s">
        <v>340</v>
      </c>
      <c r="C153" s="58">
        <v>0</v>
      </c>
      <c r="D153" s="64">
        <f t="shared" si="0"/>
        <v>0</v>
      </c>
      <c r="E153" s="57"/>
    </row>
    <row r="154" spans="1:5" x14ac:dyDescent="0.2">
      <c r="A154" s="61">
        <v>5284</v>
      </c>
      <c r="B154" s="57" t="s">
        <v>341</v>
      </c>
      <c r="C154" s="58">
        <v>0</v>
      </c>
      <c r="D154" s="64">
        <f t="shared" si="0"/>
        <v>0</v>
      </c>
      <c r="E154" s="57"/>
    </row>
    <row r="155" spans="1:5" x14ac:dyDescent="0.2">
      <c r="A155" s="61">
        <v>5285</v>
      </c>
      <c r="B155" s="57" t="s">
        <v>342</v>
      </c>
      <c r="C155" s="58">
        <v>0</v>
      </c>
      <c r="D155" s="64">
        <f t="shared" si="0"/>
        <v>0</v>
      </c>
      <c r="E155" s="57"/>
    </row>
    <row r="156" spans="1:5" x14ac:dyDescent="0.2">
      <c r="A156" s="62">
        <v>5290</v>
      </c>
      <c r="B156" s="54" t="s">
        <v>343</v>
      </c>
      <c r="C156" s="55">
        <f>SUM(C157:C158)</f>
        <v>0</v>
      </c>
      <c r="D156" s="63">
        <f t="shared" si="0"/>
        <v>0</v>
      </c>
      <c r="E156" s="54"/>
    </row>
    <row r="157" spans="1:5" x14ac:dyDescent="0.2">
      <c r="A157" s="61">
        <v>5291</v>
      </c>
      <c r="B157" s="57" t="s">
        <v>344</v>
      </c>
      <c r="C157" s="58">
        <v>0</v>
      </c>
      <c r="D157" s="64">
        <f t="shared" si="0"/>
        <v>0</v>
      </c>
      <c r="E157" s="57"/>
    </row>
    <row r="158" spans="1:5" x14ac:dyDescent="0.2">
      <c r="A158" s="61">
        <v>5292</v>
      </c>
      <c r="B158" s="57" t="s">
        <v>345</v>
      </c>
      <c r="C158" s="58">
        <v>0</v>
      </c>
      <c r="D158" s="64">
        <f t="shared" si="0"/>
        <v>0</v>
      </c>
      <c r="E158" s="57"/>
    </row>
    <row r="159" spans="1:5" x14ac:dyDescent="0.2">
      <c r="A159" s="62">
        <v>5300</v>
      </c>
      <c r="B159" s="54" t="s">
        <v>346</v>
      </c>
      <c r="C159" s="55">
        <f>C160+C166</f>
        <v>3925000</v>
      </c>
      <c r="D159" s="63">
        <f t="shared" si="0"/>
        <v>5.7771828210690162E-3</v>
      </c>
      <c r="E159" s="54"/>
    </row>
    <row r="160" spans="1:5" x14ac:dyDescent="0.2">
      <c r="A160" s="62">
        <v>5310</v>
      </c>
      <c r="B160" s="54" t="s">
        <v>262</v>
      </c>
      <c r="C160" s="55">
        <f>SUM(C161:C165)</f>
        <v>0</v>
      </c>
      <c r="D160" s="63">
        <f t="shared" si="0"/>
        <v>0</v>
      </c>
      <c r="E160" s="54"/>
    </row>
    <row r="161" spans="1:5" x14ac:dyDescent="0.2">
      <c r="A161" s="61">
        <v>5311</v>
      </c>
      <c r="B161" s="57" t="s">
        <v>347</v>
      </c>
      <c r="C161" s="58">
        <v>0</v>
      </c>
      <c r="D161" s="64">
        <f t="shared" si="0"/>
        <v>0</v>
      </c>
      <c r="E161" s="57"/>
    </row>
    <row r="162" spans="1:5" x14ac:dyDescent="0.2">
      <c r="A162" s="61">
        <v>5312</v>
      </c>
      <c r="B162" s="57" t="s">
        <v>348</v>
      </c>
      <c r="C162" s="58">
        <v>0</v>
      </c>
      <c r="D162" s="64">
        <f t="shared" ref="D162:D219" si="1">C162/$C$97</f>
        <v>0</v>
      </c>
      <c r="E162" s="57"/>
    </row>
    <row r="163" spans="1:5" x14ac:dyDescent="0.2">
      <c r="A163" s="61">
        <v>5320</v>
      </c>
      <c r="B163" s="57" t="s">
        <v>263</v>
      </c>
      <c r="C163" s="58">
        <v>0</v>
      </c>
      <c r="D163" s="64">
        <f t="shared" si="1"/>
        <v>0</v>
      </c>
      <c r="E163" s="57"/>
    </row>
    <row r="164" spans="1:5" x14ac:dyDescent="0.2">
      <c r="A164" s="61">
        <v>5321</v>
      </c>
      <c r="B164" s="57" t="s">
        <v>349</v>
      </c>
      <c r="C164" s="58">
        <v>0</v>
      </c>
      <c r="D164" s="64">
        <f t="shared" si="1"/>
        <v>0</v>
      </c>
      <c r="E164" s="57"/>
    </row>
    <row r="165" spans="1:5" x14ac:dyDescent="0.2">
      <c r="A165" s="61">
        <v>5322</v>
      </c>
      <c r="B165" s="57" t="s">
        <v>350</v>
      </c>
      <c r="C165" s="58">
        <v>0</v>
      </c>
      <c r="D165" s="64">
        <f t="shared" si="1"/>
        <v>0</v>
      </c>
      <c r="E165" s="57"/>
    </row>
    <row r="166" spans="1:5" x14ac:dyDescent="0.2">
      <c r="A166" s="62">
        <v>5330</v>
      </c>
      <c r="B166" s="54" t="s">
        <v>264</v>
      </c>
      <c r="C166" s="55">
        <f>SUM(C167:C168)</f>
        <v>3925000</v>
      </c>
      <c r="D166" s="64">
        <f t="shared" si="1"/>
        <v>5.7771828210690162E-3</v>
      </c>
      <c r="E166" s="54"/>
    </row>
    <row r="167" spans="1:5" x14ac:dyDescent="0.2">
      <c r="A167" s="61">
        <v>5331</v>
      </c>
      <c r="B167" s="57" t="s">
        <v>351</v>
      </c>
      <c r="C167" s="58">
        <v>3925000</v>
      </c>
      <c r="D167" s="64">
        <f t="shared" si="1"/>
        <v>5.7771828210690162E-3</v>
      </c>
      <c r="E167" s="57"/>
    </row>
    <row r="168" spans="1:5" x14ac:dyDescent="0.2">
      <c r="A168" s="61">
        <v>5332</v>
      </c>
      <c r="B168" s="57" t="s">
        <v>352</v>
      </c>
      <c r="C168" s="58">
        <v>0</v>
      </c>
      <c r="D168" s="64">
        <f t="shared" si="1"/>
        <v>0</v>
      </c>
      <c r="E168" s="57"/>
    </row>
    <row r="169" spans="1:5" x14ac:dyDescent="0.2">
      <c r="A169" s="62">
        <v>5400</v>
      </c>
      <c r="B169" s="54" t="s">
        <v>353</v>
      </c>
      <c r="C169" s="55">
        <f>C170+C173+C176+C179+C181</f>
        <v>1104360.0900000001</v>
      </c>
      <c r="D169" s="63">
        <f t="shared" si="1"/>
        <v>1.6255006726680849E-3</v>
      </c>
      <c r="E169" s="54"/>
    </row>
    <row r="170" spans="1:5" x14ac:dyDescent="0.2">
      <c r="A170" s="62">
        <v>5410</v>
      </c>
      <c r="B170" s="54" t="s">
        <v>354</v>
      </c>
      <c r="C170" s="55">
        <f>SUM(C171:C172)</f>
        <v>1104360.0900000001</v>
      </c>
      <c r="D170" s="63">
        <f t="shared" si="1"/>
        <v>1.6255006726680849E-3</v>
      </c>
      <c r="E170" s="54"/>
    </row>
    <row r="171" spans="1:5" x14ac:dyDescent="0.2">
      <c r="A171" s="61">
        <v>5411</v>
      </c>
      <c r="B171" s="57" t="s">
        <v>355</v>
      </c>
      <c r="C171" s="58">
        <v>1104360.0900000001</v>
      </c>
      <c r="D171" s="64">
        <f t="shared" si="1"/>
        <v>1.6255006726680849E-3</v>
      </c>
      <c r="E171" s="57"/>
    </row>
    <row r="172" spans="1:5" x14ac:dyDescent="0.2">
      <c r="A172" s="61">
        <v>5412</v>
      </c>
      <c r="B172" s="57" t="s">
        <v>356</v>
      </c>
      <c r="C172" s="58">
        <v>0</v>
      </c>
      <c r="D172" s="64">
        <f t="shared" si="1"/>
        <v>0</v>
      </c>
      <c r="E172" s="57"/>
    </row>
    <row r="173" spans="1:5" x14ac:dyDescent="0.2">
      <c r="A173" s="62">
        <v>5420</v>
      </c>
      <c r="B173" s="54" t="s">
        <v>357</v>
      </c>
      <c r="C173" s="55">
        <f>SUM(C174:C175)</f>
        <v>0</v>
      </c>
      <c r="D173" s="63">
        <f t="shared" si="1"/>
        <v>0</v>
      </c>
      <c r="E173" s="57"/>
    </row>
    <row r="174" spans="1:5" x14ac:dyDescent="0.2">
      <c r="A174" s="61">
        <v>5421</v>
      </c>
      <c r="B174" s="57" t="s">
        <v>358</v>
      </c>
      <c r="C174" s="58">
        <v>0</v>
      </c>
      <c r="D174" s="64">
        <f t="shared" si="1"/>
        <v>0</v>
      </c>
      <c r="E174" s="57"/>
    </row>
    <row r="175" spans="1:5" x14ac:dyDescent="0.2">
      <c r="A175" s="61">
        <v>5422</v>
      </c>
      <c r="B175" s="57" t="s">
        <v>359</v>
      </c>
      <c r="C175" s="58">
        <v>0</v>
      </c>
      <c r="D175" s="64">
        <f t="shared" si="1"/>
        <v>0</v>
      </c>
      <c r="E175" s="57"/>
    </row>
    <row r="176" spans="1:5" x14ac:dyDescent="0.2">
      <c r="A176" s="62">
        <v>5430</v>
      </c>
      <c r="B176" s="54" t="s">
        <v>360</v>
      </c>
      <c r="C176" s="55">
        <f>SUM(C177:C178)</f>
        <v>0</v>
      </c>
      <c r="D176" s="63">
        <f t="shared" si="1"/>
        <v>0</v>
      </c>
      <c r="E176" s="54"/>
    </row>
    <row r="177" spans="1:5" x14ac:dyDescent="0.2">
      <c r="A177" s="61">
        <v>5431</v>
      </c>
      <c r="B177" s="57" t="s">
        <v>361</v>
      </c>
      <c r="C177" s="58">
        <v>0</v>
      </c>
      <c r="D177" s="64">
        <f t="shared" si="1"/>
        <v>0</v>
      </c>
      <c r="E177" s="57"/>
    </row>
    <row r="178" spans="1:5" x14ac:dyDescent="0.2">
      <c r="A178" s="61">
        <v>5432</v>
      </c>
      <c r="B178" s="57" t="s">
        <v>362</v>
      </c>
      <c r="C178" s="58">
        <v>0</v>
      </c>
      <c r="D178" s="64">
        <f t="shared" si="1"/>
        <v>0</v>
      </c>
      <c r="E178" s="57"/>
    </row>
    <row r="179" spans="1:5" x14ac:dyDescent="0.2">
      <c r="A179" s="62">
        <v>5440</v>
      </c>
      <c r="B179" s="54" t="s">
        <v>363</v>
      </c>
      <c r="C179" s="55">
        <f>SUM(C180)</f>
        <v>0</v>
      </c>
      <c r="D179" s="63">
        <f t="shared" si="1"/>
        <v>0</v>
      </c>
      <c r="E179" s="54"/>
    </row>
    <row r="180" spans="1:5" x14ac:dyDescent="0.2">
      <c r="A180" s="61">
        <v>5441</v>
      </c>
      <c r="B180" s="57" t="s">
        <v>363</v>
      </c>
      <c r="C180" s="58">
        <v>0</v>
      </c>
      <c r="D180" s="64">
        <f t="shared" si="1"/>
        <v>0</v>
      </c>
      <c r="E180" s="57"/>
    </row>
    <row r="181" spans="1:5" x14ac:dyDescent="0.2">
      <c r="A181" s="62">
        <v>5450</v>
      </c>
      <c r="B181" s="54" t="s">
        <v>364</v>
      </c>
      <c r="C181" s="55">
        <f>SUM(C182:C183)</f>
        <v>0</v>
      </c>
      <c r="D181" s="63">
        <f t="shared" si="1"/>
        <v>0</v>
      </c>
      <c r="E181" s="54"/>
    </row>
    <row r="182" spans="1:5" x14ac:dyDescent="0.2">
      <c r="A182" s="61">
        <v>5451</v>
      </c>
      <c r="B182" s="57" t="s">
        <v>365</v>
      </c>
      <c r="C182" s="58">
        <v>0</v>
      </c>
      <c r="D182" s="64">
        <f t="shared" si="1"/>
        <v>0</v>
      </c>
      <c r="E182" s="57"/>
    </row>
    <row r="183" spans="1:5" x14ac:dyDescent="0.2">
      <c r="A183" s="61">
        <v>5452</v>
      </c>
      <c r="B183" s="57" t="s">
        <v>366</v>
      </c>
      <c r="C183" s="58">
        <v>0</v>
      </c>
      <c r="D183" s="64">
        <f t="shared" si="1"/>
        <v>0</v>
      </c>
      <c r="E183" s="57"/>
    </row>
    <row r="184" spans="1:5" x14ac:dyDescent="0.2">
      <c r="A184" s="62">
        <v>5500</v>
      </c>
      <c r="B184" s="54" t="s">
        <v>367</v>
      </c>
      <c r="C184" s="55">
        <f>C185+C194+C197+C203+C205+C207</f>
        <v>31698441.260000002</v>
      </c>
      <c r="D184" s="63">
        <f t="shared" si="1"/>
        <v>4.6656736382659186E-2</v>
      </c>
      <c r="E184" s="54"/>
    </row>
    <row r="185" spans="1:5" x14ac:dyDescent="0.2">
      <c r="A185" s="62">
        <v>5510</v>
      </c>
      <c r="B185" s="54" t="s">
        <v>368</v>
      </c>
      <c r="C185" s="55">
        <f>SUM(C186:C193)</f>
        <v>31698441.260000002</v>
      </c>
      <c r="D185" s="63">
        <f t="shared" si="1"/>
        <v>4.6656736382659186E-2</v>
      </c>
      <c r="E185" s="54"/>
    </row>
    <row r="186" spans="1:5" x14ac:dyDescent="0.2">
      <c r="A186" s="61">
        <v>5511</v>
      </c>
      <c r="B186" s="57" t="s">
        <v>369</v>
      </c>
      <c r="C186" s="58">
        <v>0</v>
      </c>
      <c r="D186" s="64">
        <f t="shared" si="1"/>
        <v>0</v>
      </c>
      <c r="E186" s="57"/>
    </row>
    <row r="187" spans="1:5" x14ac:dyDescent="0.2">
      <c r="A187" s="61">
        <v>5512</v>
      </c>
      <c r="B187" s="57" t="s">
        <v>370</v>
      </c>
      <c r="C187" s="58">
        <v>0</v>
      </c>
      <c r="D187" s="64">
        <f t="shared" si="1"/>
        <v>0</v>
      </c>
      <c r="E187" s="57"/>
    </row>
    <row r="188" spans="1:5" x14ac:dyDescent="0.2">
      <c r="A188" s="61">
        <v>5513</v>
      </c>
      <c r="B188" s="57" t="s">
        <v>371</v>
      </c>
      <c r="C188" s="58">
        <v>2561601.85</v>
      </c>
      <c r="D188" s="64">
        <f t="shared" si="1"/>
        <v>3.7704056566213021E-3</v>
      </c>
      <c r="E188" s="57"/>
    </row>
    <row r="189" spans="1:5" x14ac:dyDescent="0.2">
      <c r="A189" s="61">
        <v>5514</v>
      </c>
      <c r="B189" s="57" t="s">
        <v>372</v>
      </c>
      <c r="C189" s="58">
        <v>540187.99</v>
      </c>
      <c r="D189" s="64">
        <f t="shared" si="1"/>
        <v>7.9509930598109589E-4</v>
      </c>
      <c r="E189" s="57"/>
    </row>
    <row r="190" spans="1:5" x14ac:dyDescent="0.2">
      <c r="A190" s="61">
        <v>5515</v>
      </c>
      <c r="B190" s="57" t="s">
        <v>373</v>
      </c>
      <c r="C190" s="58">
        <v>28148401.100000001</v>
      </c>
      <c r="D190" s="64">
        <f t="shared" si="1"/>
        <v>4.1431454592479031E-2</v>
      </c>
      <c r="E190" s="57"/>
    </row>
    <row r="191" spans="1:5" x14ac:dyDescent="0.2">
      <c r="A191" s="61">
        <v>5516</v>
      </c>
      <c r="B191" s="57" t="s">
        <v>374</v>
      </c>
      <c r="C191" s="58">
        <v>0</v>
      </c>
      <c r="D191" s="64">
        <f t="shared" si="1"/>
        <v>0</v>
      </c>
      <c r="E191" s="57"/>
    </row>
    <row r="192" spans="1:5" x14ac:dyDescent="0.2">
      <c r="A192" s="61">
        <v>5517</v>
      </c>
      <c r="B192" s="57" t="s">
        <v>375</v>
      </c>
      <c r="C192" s="58">
        <v>448250.32</v>
      </c>
      <c r="D192" s="64">
        <f t="shared" si="1"/>
        <v>6.5977682757775518E-4</v>
      </c>
      <c r="E192" s="57"/>
    </row>
    <row r="193" spans="1:5" x14ac:dyDescent="0.2">
      <c r="A193" s="61">
        <v>5518</v>
      </c>
      <c r="B193" s="57" t="s">
        <v>46</v>
      </c>
      <c r="C193" s="58">
        <v>0</v>
      </c>
      <c r="D193" s="64">
        <f t="shared" si="1"/>
        <v>0</v>
      </c>
      <c r="E193" s="57"/>
    </row>
    <row r="194" spans="1:5" x14ac:dyDescent="0.2">
      <c r="A194" s="62">
        <v>5520</v>
      </c>
      <c r="B194" s="54" t="s">
        <v>45</v>
      </c>
      <c r="C194" s="55">
        <f>SUM(C195:C196)</f>
        <v>0</v>
      </c>
      <c r="D194" s="63">
        <f t="shared" si="1"/>
        <v>0</v>
      </c>
      <c r="E194" s="54"/>
    </row>
    <row r="195" spans="1:5" x14ac:dyDescent="0.2">
      <c r="A195" s="61">
        <v>5521</v>
      </c>
      <c r="B195" s="57" t="s">
        <v>376</v>
      </c>
      <c r="C195" s="58">
        <v>0</v>
      </c>
      <c r="D195" s="64">
        <f t="shared" si="1"/>
        <v>0</v>
      </c>
      <c r="E195" s="57"/>
    </row>
    <row r="196" spans="1:5" x14ac:dyDescent="0.2">
      <c r="A196" s="61">
        <v>5522</v>
      </c>
      <c r="B196" s="57" t="s">
        <v>377</v>
      </c>
      <c r="C196" s="58">
        <v>0</v>
      </c>
      <c r="D196" s="64">
        <f t="shared" si="1"/>
        <v>0</v>
      </c>
      <c r="E196" s="57"/>
    </row>
    <row r="197" spans="1:5" x14ac:dyDescent="0.2">
      <c r="A197" s="62">
        <v>5530</v>
      </c>
      <c r="B197" s="54" t="s">
        <v>378</v>
      </c>
      <c r="C197" s="55">
        <f>SUM(C198:C202)</f>
        <v>0</v>
      </c>
      <c r="D197" s="63">
        <f t="shared" si="1"/>
        <v>0</v>
      </c>
      <c r="E197" s="54"/>
    </row>
    <row r="198" spans="1:5" x14ac:dyDescent="0.2">
      <c r="A198" s="61">
        <v>5531</v>
      </c>
      <c r="B198" s="57" t="s">
        <v>379</v>
      </c>
      <c r="C198" s="58">
        <v>0</v>
      </c>
      <c r="D198" s="64">
        <f t="shared" si="1"/>
        <v>0</v>
      </c>
      <c r="E198" s="57"/>
    </row>
    <row r="199" spans="1:5" x14ac:dyDescent="0.2">
      <c r="A199" s="61">
        <v>5532</v>
      </c>
      <c r="B199" s="57" t="s">
        <v>380</v>
      </c>
      <c r="C199" s="58">
        <v>0</v>
      </c>
      <c r="D199" s="64">
        <f t="shared" si="1"/>
        <v>0</v>
      </c>
      <c r="E199" s="57"/>
    </row>
    <row r="200" spans="1:5" x14ac:dyDescent="0.2">
      <c r="A200" s="61">
        <v>5533</v>
      </c>
      <c r="B200" s="57" t="s">
        <v>381</v>
      </c>
      <c r="C200" s="58">
        <v>0</v>
      </c>
      <c r="D200" s="64">
        <f t="shared" si="1"/>
        <v>0</v>
      </c>
      <c r="E200" s="57"/>
    </row>
    <row r="201" spans="1:5" x14ac:dyDescent="0.2">
      <c r="A201" s="61">
        <v>5534</v>
      </c>
      <c r="B201" s="57" t="s">
        <v>382</v>
      </c>
      <c r="C201" s="58">
        <v>0</v>
      </c>
      <c r="D201" s="64">
        <f t="shared" si="1"/>
        <v>0</v>
      </c>
      <c r="E201" s="57"/>
    </row>
    <row r="202" spans="1:5" x14ac:dyDescent="0.2">
      <c r="A202" s="61">
        <v>5535</v>
      </c>
      <c r="B202" s="57" t="s">
        <v>383</v>
      </c>
      <c r="C202" s="58">
        <v>0</v>
      </c>
      <c r="D202" s="64">
        <f t="shared" si="1"/>
        <v>0</v>
      </c>
      <c r="E202" s="57"/>
    </row>
    <row r="203" spans="1:5" x14ac:dyDescent="0.2">
      <c r="A203" s="62">
        <v>5540</v>
      </c>
      <c r="B203" s="54" t="s">
        <v>384</v>
      </c>
      <c r="C203" s="55">
        <f>SUM(C204)</f>
        <v>0</v>
      </c>
      <c r="D203" s="63">
        <f t="shared" si="1"/>
        <v>0</v>
      </c>
      <c r="E203" s="54"/>
    </row>
    <row r="204" spans="1:5" x14ac:dyDescent="0.2">
      <c r="A204" s="61">
        <v>5541</v>
      </c>
      <c r="B204" s="57" t="s">
        <v>384</v>
      </c>
      <c r="C204" s="58">
        <v>0</v>
      </c>
      <c r="D204" s="64">
        <f t="shared" si="1"/>
        <v>0</v>
      </c>
      <c r="E204" s="57"/>
    </row>
    <row r="205" spans="1:5" x14ac:dyDescent="0.2">
      <c r="A205" s="62">
        <v>5550</v>
      </c>
      <c r="B205" s="54" t="s">
        <v>385</v>
      </c>
      <c r="C205" s="55">
        <f>SUM(C206)</f>
        <v>0</v>
      </c>
      <c r="D205" s="63">
        <f t="shared" si="1"/>
        <v>0</v>
      </c>
      <c r="E205" s="54"/>
    </row>
    <row r="206" spans="1:5" x14ac:dyDescent="0.2">
      <c r="A206" s="61">
        <v>5551</v>
      </c>
      <c r="B206" s="57" t="s">
        <v>385</v>
      </c>
      <c r="C206" s="58">
        <v>0</v>
      </c>
      <c r="D206" s="64">
        <f t="shared" si="1"/>
        <v>0</v>
      </c>
      <c r="E206" s="57"/>
    </row>
    <row r="207" spans="1:5" x14ac:dyDescent="0.2">
      <c r="A207" s="62">
        <v>5590</v>
      </c>
      <c r="B207" s="54" t="s">
        <v>386</v>
      </c>
      <c r="C207" s="55">
        <f>SUM(C208:C216)</f>
        <v>0</v>
      </c>
      <c r="D207" s="63">
        <f t="shared" si="1"/>
        <v>0</v>
      </c>
      <c r="E207" s="54"/>
    </row>
    <row r="208" spans="1:5" x14ac:dyDescent="0.2">
      <c r="A208" s="61">
        <v>5591</v>
      </c>
      <c r="B208" s="57" t="s">
        <v>387</v>
      </c>
      <c r="C208" s="58">
        <v>0</v>
      </c>
      <c r="D208" s="64">
        <f t="shared" si="1"/>
        <v>0</v>
      </c>
      <c r="E208" s="57"/>
    </row>
    <row r="209" spans="1:5" x14ac:dyDescent="0.2">
      <c r="A209" s="61">
        <v>5592</v>
      </c>
      <c r="B209" s="57" t="s">
        <v>388</v>
      </c>
      <c r="C209" s="58">
        <v>0</v>
      </c>
      <c r="D209" s="64">
        <f t="shared" si="1"/>
        <v>0</v>
      </c>
      <c r="E209" s="57"/>
    </row>
    <row r="210" spans="1:5" x14ac:dyDescent="0.2">
      <c r="A210" s="61">
        <v>5593</v>
      </c>
      <c r="B210" s="57" t="s">
        <v>389</v>
      </c>
      <c r="C210" s="58">
        <v>0</v>
      </c>
      <c r="D210" s="64">
        <f t="shared" si="1"/>
        <v>0</v>
      </c>
      <c r="E210" s="57"/>
    </row>
    <row r="211" spans="1:5" x14ac:dyDescent="0.2">
      <c r="A211" s="61">
        <v>5594</v>
      </c>
      <c r="B211" s="57" t="s">
        <v>454</v>
      </c>
      <c r="C211" s="58">
        <v>0</v>
      </c>
      <c r="D211" s="64">
        <f t="shared" si="1"/>
        <v>0</v>
      </c>
      <c r="E211" s="57"/>
    </row>
    <row r="212" spans="1:5" x14ac:dyDescent="0.2">
      <c r="A212" s="61">
        <v>5595</v>
      </c>
      <c r="B212" s="57" t="s">
        <v>391</v>
      </c>
      <c r="C212" s="58">
        <v>0</v>
      </c>
      <c r="D212" s="64">
        <f t="shared" si="1"/>
        <v>0</v>
      </c>
      <c r="E212" s="57"/>
    </row>
    <row r="213" spans="1:5" x14ac:dyDescent="0.2">
      <c r="A213" s="61">
        <v>5596</v>
      </c>
      <c r="B213" s="57" t="s">
        <v>284</v>
      </c>
      <c r="C213" s="58">
        <v>0</v>
      </c>
      <c r="D213" s="64">
        <f t="shared" si="1"/>
        <v>0</v>
      </c>
      <c r="E213" s="57"/>
    </row>
    <row r="214" spans="1:5" x14ac:dyDescent="0.2">
      <c r="A214" s="61">
        <v>5597</v>
      </c>
      <c r="B214" s="57" t="s">
        <v>392</v>
      </c>
      <c r="C214" s="58">
        <v>0</v>
      </c>
      <c r="D214" s="64">
        <f t="shared" si="1"/>
        <v>0</v>
      </c>
      <c r="E214" s="57"/>
    </row>
    <row r="215" spans="1:5" x14ac:dyDescent="0.2">
      <c r="A215" s="61">
        <v>5598</v>
      </c>
      <c r="B215" s="57" t="s">
        <v>455</v>
      </c>
      <c r="C215" s="58">
        <v>0</v>
      </c>
      <c r="D215" s="64">
        <f t="shared" si="1"/>
        <v>0</v>
      </c>
      <c r="E215" s="57"/>
    </row>
    <row r="216" spans="1:5" x14ac:dyDescent="0.2">
      <c r="A216" s="61">
        <v>5599</v>
      </c>
      <c r="B216" s="57" t="s">
        <v>393</v>
      </c>
      <c r="C216" s="58">
        <v>0</v>
      </c>
      <c r="D216" s="64">
        <f t="shared" si="1"/>
        <v>0</v>
      </c>
      <c r="E216" s="57"/>
    </row>
    <row r="217" spans="1:5" x14ac:dyDescent="0.2">
      <c r="A217" s="62">
        <v>5600</v>
      </c>
      <c r="B217" s="54" t="s">
        <v>44</v>
      </c>
      <c r="C217" s="55">
        <f>C218</f>
        <v>27840143.879999999</v>
      </c>
      <c r="D217" s="63">
        <f t="shared" si="1"/>
        <v>4.0977732728567057E-2</v>
      </c>
      <c r="E217" s="54"/>
    </row>
    <row r="218" spans="1:5" x14ac:dyDescent="0.2">
      <c r="A218" s="62">
        <v>5610</v>
      </c>
      <c r="B218" s="54" t="s">
        <v>394</v>
      </c>
      <c r="C218" s="55">
        <f>SUM(C219)</f>
        <v>27840143.879999999</v>
      </c>
      <c r="D218" s="64">
        <f t="shared" si="1"/>
        <v>4.0977732728567057E-2</v>
      </c>
      <c r="E218" s="54"/>
    </row>
    <row r="219" spans="1:5" x14ac:dyDescent="0.2">
      <c r="A219" s="61">
        <v>5611</v>
      </c>
      <c r="B219" s="57" t="s">
        <v>395</v>
      </c>
      <c r="C219" s="58">
        <v>27840143.879999999</v>
      </c>
      <c r="D219" s="64">
        <f t="shared" si="1"/>
        <v>4.0977732728567057E-2</v>
      </c>
      <c r="E219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51" header="0.31496062992125984" footer="0.31"/>
  <pageSetup scale="71" fitToHeight="0" orientation="portrait" r:id="rId1"/>
  <headerFooter>
    <oddFooter>&amp;L&amp;"-,Cursiva"&amp;9&amp;K01577A“Bajo protesta de decir verdad declaramos que los Estados Financieros y sus notas, son razonablemente correctos y son responsabilidad del emisor"&amp;"-,Normal"&amp;11&amp;K01+000.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" customWidth="1"/>
    <col min="2" max="2" width="48.140625" style="8" customWidth="1"/>
    <col min="3" max="3" width="22.85546875" style="8" customWidth="1"/>
    <col min="4" max="5" width="16.7109375" style="8" customWidth="1"/>
    <col min="6" max="16384" width="9.140625" style="8"/>
  </cols>
  <sheetData>
    <row r="1" spans="1:5" ht="20.25" customHeight="1" x14ac:dyDescent="0.2">
      <c r="A1" s="142" t="str">
        <f>ESF!A1</f>
        <v>MUNICIPIO DE GUANAJUATO</v>
      </c>
      <c r="B1" s="142"/>
      <c r="C1" s="142"/>
      <c r="D1" s="107" t="s">
        <v>118</v>
      </c>
      <c r="E1" s="113">
        <f>ESF!I1</f>
        <v>2020</v>
      </c>
    </row>
    <row r="2" spans="1:5" ht="20.25" customHeight="1" x14ac:dyDescent="0.2">
      <c r="A2" s="142" t="s">
        <v>396</v>
      </c>
      <c r="B2" s="142"/>
      <c r="C2" s="142"/>
      <c r="D2" s="107" t="s">
        <v>120</v>
      </c>
      <c r="E2" s="113" t="str">
        <f>ESF!I2</f>
        <v>Trimestral</v>
      </c>
    </row>
    <row r="3" spans="1:5" ht="20.25" customHeight="1" x14ac:dyDescent="0.2">
      <c r="A3" s="144" t="str">
        <f>ESF!A3</f>
        <v>Correspondientes del 01 de Enero al 31 de Diciembre de 2020</v>
      </c>
      <c r="B3" s="144"/>
      <c r="C3" s="144"/>
      <c r="D3" s="116" t="s">
        <v>122</v>
      </c>
      <c r="E3" s="118">
        <f>ESF!I3</f>
        <v>4</v>
      </c>
    </row>
    <row r="4" spans="1:5" x14ac:dyDescent="0.2">
      <c r="A4" s="38" t="s">
        <v>123</v>
      </c>
      <c r="B4" s="39"/>
      <c r="C4" s="39"/>
      <c r="D4" s="39"/>
      <c r="E4" s="39"/>
    </row>
    <row r="5" spans="1:5" x14ac:dyDescent="0.2">
      <c r="A5" s="37"/>
      <c r="B5" s="37"/>
      <c r="C5" s="37"/>
      <c r="D5" s="37"/>
      <c r="E5" s="37"/>
    </row>
    <row r="6" spans="1:5" x14ac:dyDescent="0.2">
      <c r="A6" s="39" t="s">
        <v>106</v>
      </c>
      <c r="B6" s="39"/>
      <c r="C6" s="39"/>
      <c r="D6" s="39"/>
      <c r="E6" s="39"/>
    </row>
    <row r="7" spans="1:5" x14ac:dyDescent="0.2">
      <c r="A7" s="17" t="s">
        <v>95</v>
      </c>
      <c r="B7" s="17" t="s">
        <v>92</v>
      </c>
      <c r="C7" s="17" t="s">
        <v>93</v>
      </c>
      <c r="D7" s="17" t="s">
        <v>94</v>
      </c>
      <c r="E7" s="17" t="s">
        <v>96</v>
      </c>
    </row>
    <row r="8" spans="1:5" x14ac:dyDescent="0.2">
      <c r="A8" s="65">
        <v>3110</v>
      </c>
      <c r="B8" s="66" t="s">
        <v>263</v>
      </c>
      <c r="C8" s="67">
        <v>0</v>
      </c>
      <c r="D8" s="66"/>
      <c r="E8" s="66"/>
    </row>
    <row r="9" spans="1:5" x14ac:dyDescent="0.2">
      <c r="A9" s="65">
        <v>3120</v>
      </c>
      <c r="B9" s="66" t="s">
        <v>397</v>
      </c>
      <c r="C9" s="67">
        <v>0</v>
      </c>
      <c r="D9" s="66"/>
      <c r="E9" s="66"/>
    </row>
    <row r="10" spans="1:5" x14ac:dyDescent="0.2">
      <c r="A10" s="65">
        <v>3130</v>
      </c>
      <c r="B10" s="66" t="s">
        <v>398</v>
      </c>
      <c r="C10" s="67">
        <v>0</v>
      </c>
      <c r="D10" s="66"/>
      <c r="E10" s="66"/>
    </row>
    <row r="11" spans="1:5" x14ac:dyDescent="0.2">
      <c r="A11" s="37"/>
      <c r="B11" s="37"/>
      <c r="C11" s="37"/>
      <c r="D11" s="37"/>
      <c r="E11" s="37"/>
    </row>
    <row r="12" spans="1:5" x14ac:dyDescent="0.2">
      <c r="A12" s="39" t="s">
        <v>107</v>
      </c>
      <c r="B12" s="39"/>
      <c r="C12" s="39"/>
      <c r="D12" s="39"/>
      <c r="E12" s="39"/>
    </row>
    <row r="13" spans="1:5" x14ac:dyDescent="0.2">
      <c r="A13" s="17" t="s">
        <v>95</v>
      </c>
      <c r="B13" s="17" t="s">
        <v>92</v>
      </c>
      <c r="C13" s="17" t="s">
        <v>93</v>
      </c>
      <c r="D13" s="17" t="s">
        <v>399</v>
      </c>
      <c r="E13" s="17"/>
    </row>
    <row r="14" spans="1:5" x14ac:dyDescent="0.2">
      <c r="A14" s="68">
        <v>3210</v>
      </c>
      <c r="B14" s="69" t="s">
        <v>400</v>
      </c>
      <c r="C14" s="70">
        <v>122429356.06</v>
      </c>
      <c r="D14" s="69"/>
      <c r="E14" s="69"/>
    </row>
    <row r="15" spans="1:5" x14ac:dyDescent="0.2">
      <c r="A15" s="68">
        <v>3220</v>
      </c>
      <c r="B15" s="69" t="s">
        <v>401</v>
      </c>
      <c r="C15" s="70">
        <v>347137530.55000001</v>
      </c>
      <c r="D15" s="69"/>
      <c r="E15" s="69"/>
    </row>
    <row r="16" spans="1:5" x14ac:dyDescent="0.2">
      <c r="A16" s="68">
        <v>3230</v>
      </c>
      <c r="B16" s="69" t="s">
        <v>402</v>
      </c>
      <c r="C16" s="70">
        <v>0</v>
      </c>
      <c r="D16" s="69"/>
      <c r="E16" s="69"/>
    </row>
    <row r="17" spans="1:5" x14ac:dyDescent="0.2">
      <c r="A17" s="65">
        <v>3231</v>
      </c>
      <c r="B17" s="66" t="s">
        <v>403</v>
      </c>
      <c r="C17" s="67">
        <v>0</v>
      </c>
      <c r="D17" s="66"/>
      <c r="E17" s="66"/>
    </row>
    <row r="18" spans="1:5" x14ac:dyDescent="0.2">
      <c r="A18" s="65">
        <v>3232</v>
      </c>
      <c r="B18" s="66" t="s">
        <v>404</v>
      </c>
      <c r="C18" s="67">
        <v>0</v>
      </c>
      <c r="D18" s="66"/>
      <c r="E18" s="66"/>
    </row>
    <row r="19" spans="1:5" x14ac:dyDescent="0.2">
      <c r="A19" s="65">
        <v>3233</v>
      </c>
      <c r="B19" s="66" t="s">
        <v>405</v>
      </c>
      <c r="C19" s="67">
        <v>0</v>
      </c>
      <c r="D19" s="66"/>
      <c r="E19" s="66"/>
    </row>
    <row r="20" spans="1:5" x14ac:dyDescent="0.2">
      <c r="A20" s="65">
        <v>3239</v>
      </c>
      <c r="B20" s="66" t="s">
        <v>406</v>
      </c>
      <c r="C20" s="67">
        <v>0</v>
      </c>
      <c r="D20" s="66"/>
      <c r="E20" s="66"/>
    </row>
    <row r="21" spans="1:5" x14ac:dyDescent="0.2">
      <c r="A21" s="68">
        <v>3240</v>
      </c>
      <c r="B21" s="69" t="s">
        <v>407</v>
      </c>
      <c r="C21" s="70">
        <v>50265465.109999999</v>
      </c>
      <c r="D21" s="69"/>
      <c r="E21" s="69"/>
    </row>
    <row r="22" spans="1:5" x14ac:dyDescent="0.2">
      <c r="A22" s="65">
        <v>3241</v>
      </c>
      <c r="B22" s="66" t="s">
        <v>408</v>
      </c>
      <c r="C22" s="67">
        <v>50265465.109999999</v>
      </c>
      <c r="D22" s="66"/>
      <c r="E22" s="66"/>
    </row>
    <row r="23" spans="1:5" x14ac:dyDescent="0.2">
      <c r="A23" s="65">
        <v>3242</v>
      </c>
      <c r="B23" s="66" t="s">
        <v>409</v>
      </c>
      <c r="C23" s="67">
        <v>0</v>
      </c>
      <c r="D23" s="66"/>
      <c r="E23" s="66"/>
    </row>
    <row r="24" spans="1:5" x14ac:dyDescent="0.2">
      <c r="A24" s="65">
        <v>3243</v>
      </c>
      <c r="B24" s="66" t="s">
        <v>410</v>
      </c>
      <c r="C24" s="67">
        <v>0</v>
      </c>
      <c r="D24" s="66"/>
      <c r="E24" s="66"/>
    </row>
    <row r="25" spans="1:5" x14ac:dyDescent="0.2">
      <c r="A25" s="68">
        <v>3250</v>
      </c>
      <c r="B25" s="69" t="s">
        <v>411</v>
      </c>
      <c r="C25" s="70">
        <v>0</v>
      </c>
      <c r="D25" s="69"/>
      <c r="E25" s="69"/>
    </row>
    <row r="26" spans="1:5" x14ac:dyDescent="0.2">
      <c r="A26" s="65">
        <v>3251</v>
      </c>
      <c r="B26" s="66" t="s">
        <v>412</v>
      </c>
      <c r="C26" s="67">
        <v>0</v>
      </c>
      <c r="D26" s="66"/>
      <c r="E26" s="66"/>
    </row>
    <row r="27" spans="1:5" x14ac:dyDescent="0.2">
      <c r="A27" s="65">
        <v>3252</v>
      </c>
      <c r="B27" s="66" t="s">
        <v>413</v>
      </c>
      <c r="C27" s="67">
        <v>0</v>
      </c>
      <c r="D27" s="66"/>
      <c r="E27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39370078740157483" right="0.39370078740157483" top="0.39370078740157483" bottom="0.39370078740157483" header="0.31496062992125984" footer="0.31496062992125984"/>
  <pageSetup scale="85"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" customWidth="1"/>
    <col min="2" max="2" width="63.42578125" style="8" bestFit="1" customWidth="1"/>
    <col min="3" max="3" width="15.28515625" style="8" bestFit="1" customWidth="1"/>
    <col min="4" max="4" width="16.42578125" style="8" bestFit="1" customWidth="1"/>
    <col min="5" max="5" width="19.140625" style="8" customWidth="1"/>
    <col min="6" max="16384" width="9.140625" style="8"/>
  </cols>
  <sheetData>
    <row r="1" spans="1:5" s="9" customFormat="1" ht="21" customHeight="1" x14ac:dyDescent="0.25">
      <c r="A1" s="142" t="str">
        <f>ESF!A1</f>
        <v>MUNICIPIO DE GUANAJUATO</v>
      </c>
      <c r="B1" s="142"/>
      <c r="C1" s="142"/>
      <c r="D1" s="107" t="s">
        <v>118</v>
      </c>
      <c r="E1" s="113">
        <f>ESF!I1</f>
        <v>2020</v>
      </c>
    </row>
    <row r="2" spans="1:5" s="9" customFormat="1" ht="21" customHeight="1" x14ac:dyDescent="0.25">
      <c r="A2" s="142" t="s">
        <v>414</v>
      </c>
      <c r="B2" s="142"/>
      <c r="C2" s="142"/>
      <c r="D2" s="107" t="s">
        <v>120</v>
      </c>
      <c r="E2" s="113" t="str">
        <f>ESF!I2</f>
        <v>Trimestral</v>
      </c>
    </row>
    <row r="3" spans="1:5" s="9" customFormat="1" ht="21" customHeight="1" x14ac:dyDescent="0.25">
      <c r="A3" s="144" t="str">
        <f>ESF!A3</f>
        <v>Correspondientes del 01 de Enero al 31 de Diciembre de 2020</v>
      </c>
      <c r="B3" s="144"/>
      <c r="C3" s="144"/>
      <c r="D3" s="116" t="s">
        <v>122</v>
      </c>
      <c r="E3" s="118">
        <f>ESF!I3</f>
        <v>4</v>
      </c>
    </row>
    <row r="4" spans="1:5" x14ac:dyDescent="0.2">
      <c r="A4" s="38" t="s">
        <v>123</v>
      </c>
      <c r="B4" s="39"/>
      <c r="C4" s="39"/>
      <c r="D4" s="39"/>
      <c r="E4" s="39"/>
    </row>
    <row r="5" spans="1:5" x14ac:dyDescent="0.2">
      <c r="A5" s="37"/>
      <c r="B5" s="37"/>
      <c r="C5" s="37"/>
      <c r="D5" s="37"/>
      <c r="E5" s="37"/>
    </row>
    <row r="6" spans="1:5" x14ac:dyDescent="0.2">
      <c r="A6" s="39" t="s">
        <v>108</v>
      </c>
      <c r="B6" s="39"/>
      <c r="C6" s="39"/>
      <c r="D6" s="39"/>
      <c r="E6" s="39"/>
    </row>
    <row r="7" spans="1:5" x14ac:dyDescent="0.2">
      <c r="A7" s="17" t="s">
        <v>95</v>
      </c>
      <c r="B7" s="17" t="s">
        <v>92</v>
      </c>
      <c r="C7" s="17" t="s">
        <v>110</v>
      </c>
      <c r="D7" s="17" t="s">
        <v>111</v>
      </c>
      <c r="E7" s="17"/>
    </row>
    <row r="8" spans="1:5" x14ac:dyDescent="0.2">
      <c r="A8" s="65">
        <v>1111</v>
      </c>
      <c r="B8" s="66" t="s">
        <v>415</v>
      </c>
      <c r="C8" s="67">
        <v>42460</v>
      </c>
      <c r="D8" s="67">
        <v>0</v>
      </c>
      <c r="E8" s="66"/>
    </row>
    <row r="9" spans="1:5" x14ac:dyDescent="0.2">
      <c r="A9" s="65">
        <v>1112</v>
      </c>
      <c r="B9" s="66" t="s">
        <v>416</v>
      </c>
      <c r="C9" s="67">
        <v>98839965.209999993</v>
      </c>
      <c r="D9" s="67">
        <v>27391738.210000001</v>
      </c>
      <c r="E9" s="66"/>
    </row>
    <row r="10" spans="1:5" x14ac:dyDescent="0.2">
      <c r="A10" s="65">
        <v>1113</v>
      </c>
      <c r="B10" s="66" t="s">
        <v>417</v>
      </c>
      <c r="C10" s="67">
        <v>0</v>
      </c>
      <c r="D10" s="67">
        <v>0</v>
      </c>
      <c r="E10" s="66"/>
    </row>
    <row r="11" spans="1:5" x14ac:dyDescent="0.2">
      <c r="A11" s="65">
        <v>1114</v>
      </c>
      <c r="B11" s="66" t="s">
        <v>124</v>
      </c>
      <c r="C11" s="67">
        <v>0</v>
      </c>
      <c r="D11" s="67">
        <v>0</v>
      </c>
      <c r="E11" s="66"/>
    </row>
    <row r="12" spans="1:5" x14ac:dyDescent="0.2">
      <c r="A12" s="65">
        <v>1115</v>
      </c>
      <c r="B12" s="66" t="s">
        <v>125</v>
      </c>
      <c r="C12" s="67">
        <v>0</v>
      </c>
      <c r="D12" s="67">
        <v>0</v>
      </c>
      <c r="E12" s="66"/>
    </row>
    <row r="13" spans="1:5" x14ac:dyDescent="0.2">
      <c r="A13" s="65">
        <v>1116</v>
      </c>
      <c r="B13" s="66" t="s">
        <v>418</v>
      </c>
      <c r="C13" s="67">
        <v>3971334.14</v>
      </c>
      <c r="D13" s="67">
        <v>2097780.7000000002</v>
      </c>
      <c r="E13" s="66"/>
    </row>
    <row r="14" spans="1:5" x14ac:dyDescent="0.2">
      <c r="A14" s="65">
        <v>1119</v>
      </c>
      <c r="B14" s="66" t="s">
        <v>419</v>
      </c>
      <c r="C14" s="67">
        <v>0</v>
      </c>
      <c r="D14" s="67">
        <v>0</v>
      </c>
      <c r="E14" s="66"/>
    </row>
    <row r="15" spans="1:5" x14ac:dyDescent="0.2">
      <c r="A15" s="68">
        <v>1110</v>
      </c>
      <c r="B15" s="104" t="s">
        <v>420</v>
      </c>
      <c r="C15" s="70">
        <f>SUM(C8:C14)</f>
        <v>102853759.34999999</v>
      </c>
      <c r="D15" s="70">
        <f>SUM(D8:D14)</f>
        <v>29489518.91</v>
      </c>
      <c r="E15" s="66"/>
    </row>
    <row r="16" spans="1:5" x14ac:dyDescent="0.2">
      <c r="A16" s="37"/>
      <c r="B16" s="37"/>
      <c r="C16" s="37"/>
      <c r="D16" s="37"/>
      <c r="E16" s="37"/>
    </row>
    <row r="17" spans="1:5" x14ac:dyDescent="0.2">
      <c r="A17" s="39" t="s">
        <v>109</v>
      </c>
      <c r="B17" s="39"/>
      <c r="C17" s="39"/>
      <c r="D17" s="39"/>
      <c r="E17" s="39"/>
    </row>
    <row r="18" spans="1:5" x14ac:dyDescent="0.2">
      <c r="A18" s="17" t="s">
        <v>95</v>
      </c>
      <c r="B18" s="17" t="s">
        <v>92</v>
      </c>
      <c r="C18" s="17" t="s">
        <v>93</v>
      </c>
      <c r="D18" s="17" t="s">
        <v>421</v>
      </c>
      <c r="E18" s="17" t="s">
        <v>112</v>
      </c>
    </row>
    <row r="19" spans="1:5" x14ac:dyDescent="0.2">
      <c r="A19" s="68">
        <v>1230</v>
      </c>
      <c r="B19" s="69" t="s">
        <v>156</v>
      </c>
      <c r="C19" s="106">
        <f>SUM(C20:C26)</f>
        <v>328859497.52000004</v>
      </c>
      <c r="D19" s="69"/>
      <c r="E19" s="69"/>
    </row>
    <row r="20" spans="1:5" x14ac:dyDescent="0.2">
      <c r="A20" s="65">
        <v>1231</v>
      </c>
      <c r="B20" s="66" t="s">
        <v>157</v>
      </c>
      <c r="C20" s="105">
        <v>64286049.240000002</v>
      </c>
      <c r="D20" s="66"/>
      <c r="E20" s="66"/>
    </row>
    <row r="21" spans="1:5" x14ac:dyDescent="0.2">
      <c r="A21" s="65">
        <v>1232</v>
      </c>
      <c r="B21" s="66" t="s">
        <v>158</v>
      </c>
      <c r="C21" s="105">
        <v>0</v>
      </c>
      <c r="D21" s="66"/>
      <c r="E21" s="66"/>
    </row>
    <row r="22" spans="1:5" x14ac:dyDescent="0.2">
      <c r="A22" s="65">
        <v>1233</v>
      </c>
      <c r="B22" s="66" t="s">
        <v>159</v>
      </c>
      <c r="C22" s="105">
        <v>64322641.969999999</v>
      </c>
      <c r="D22" s="66"/>
      <c r="E22" s="66"/>
    </row>
    <row r="23" spans="1:5" x14ac:dyDescent="0.2">
      <c r="A23" s="65">
        <v>1234</v>
      </c>
      <c r="B23" s="66" t="s">
        <v>160</v>
      </c>
      <c r="C23" s="105">
        <v>21001214.120000001</v>
      </c>
      <c r="D23" s="66"/>
      <c r="E23" s="66"/>
    </row>
    <row r="24" spans="1:5" x14ac:dyDescent="0.2">
      <c r="A24" s="65">
        <v>1235</v>
      </c>
      <c r="B24" s="66" t="s">
        <v>161</v>
      </c>
      <c r="C24" s="105">
        <v>121229563</v>
      </c>
      <c r="D24" s="66"/>
      <c r="E24" s="66"/>
    </row>
    <row r="25" spans="1:5" x14ac:dyDescent="0.2">
      <c r="A25" s="65">
        <v>1236</v>
      </c>
      <c r="B25" s="66" t="s">
        <v>162</v>
      </c>
      <c r="C25" s="105">
        <v>58020029.189999998</v>
      </c>
      <c r="D25" s="66"/>
      <c r="E25" s="66"/>
    </row>
    <row r="26" spans="1:5" x14ac:dyDescent="0.2">
      <c r="A26" s="65">
        <v>1239</v>
      </c>
      <c r="B26" s="66" t="s">
        <v>163</v>
      </c>
      <c r="C26" s="105">
        <v>0</v>
      </c>
      <c r="D26" s="66"/>
      <c r="E26" s="66"/>
    </row>
    <row r="27" spans="1:5" x14ac:dyDescent="0.2">
      <c r="A27" s="68">
        <v>1240</v>
      </c>
      <c r="B27" s="69" t="s">
        <v>164</v>
      </c>
      <c r="C27" s="106">
        <f>SUM(C28:C35)</f>
        <v>167829740.41999999</v>
      </c>
      <c r="D27" s="69"/>
      <c r="E27" s="69"/>
    </row>
    <row r="28" spans="1:5" x14ac:dyDescent="0.2">
      <c r="A28" s="65">
        <v>1241</v>
      </c>
      <c r="B28" s="66" t="s">
        <v>165</v>
      </c>
      <c r="C28" s="105">
        <v>36512166.829999998</v>
      </c>
      <c r="D28" s="66"/>
      <c r="E28" s="66"/>
    </row>
    <row r="29" spans="1:5" x14ac:dyDescent="0.2">
      <c r="A29" s="65">
        <v>1242</v>
      </c>
      <c r="B29" s="66" t="s">
        <v>166</v>
      </c>
      <c r="C29" s="105">
        <v>6566211.6100000003</v>
      </c>
      <c r="D29" s="66"/>
      <c r="E29" s="66"/>
    </row>
    <row r="30" spans="1:5" x14ac:dyDescent="0.2">
      <c r="A30" s="65">
        <v>1243</v>
      </c>
      <c r="B30" s="66" t="s">
        <v>167</v>
      </c>
      <c r="C30" s="105">
        <v>249183.35999999999</v>
      </c>
      <c r="D30" s="66"/>
      <c r="E30" s="66"/>
    </row>
    <row r="31" spans="1:5" x14ac:dyDescent="0.2">
      <c r="A31" s="65">
        <v>1244</v>
      </c>
      <c r="B31" s="66" t="s">
        <v>168</v>
      </c>
      <c r="C31" s="105">
        <v>96758447.140000001</v>
      </c>
      <c r="D31" s="66"/>
      <c r="E31" s="66"/>
    </row>
    <row r="32" spans="1:5" x14ac:dyDescent="0.2">
      <c r="A32" s="65">
        <v>1245</v>
      </c>
      <c r="B32" s="66" t="s">
        <v>169</v>
      </c>
      <c r="C32" s="105">
        <v>699554.07</v>
      </c>
      <c r="D32" s="66"/>
      <c r="E32" s="66"/>
    </row>
    <row r="33" spans="1:5" x14ac:dyDescent="0.2">
      <c r="A33" s="65">
        <v>1246</v>
      </c>
      <c r="B33" s="66" t="s">
        <v>170</v>
      </c>
      <c r="C33" s="105">
        <v>25951579</v>
      </c>
      <c r="D33" s="66"/>
      <c r="E33" s="66"/>
    </row>
    <row r="34" spans="1:5" x14ac:dyDescent="0.2">
      <c r="A34" s="65">
        <v>1247</v>
      </c>
      <c r="B34" s="66" t="s">
        <v>171</v>
      </c>
      <c r="C34" s="105">
        <v>1092598.4099999999</v>
      </c>
      <c r="D34" s="66"/>
      <c r="E34" s="66"/>
    </row>
    <row r="35" spans="1:5" x14ac:dyDescent="0.2">
      <c r="A35" s="65">
        <v>1248</v>
      </c>
      <c r="B35" s="66" t="s">
        <v>172</v>
      </c>
      <c r="C35" s="105">
        <v>0</v>
      </c>
      <c r="D35" s="66"/>
      <c r="E35" s="66"/>
    </row>
    <row r="36" spans="1:5" x14ac:dyDescent="0.2">
      <c r="A36" s="68">
        <v>1250</v>
      </c>
      <c r="B36" s="69" t="s">
        <v>174</v>
      </c>
      <c r="C36" s="106">
        <f>SUM(C37:C41)</f>
        <v>4482502.63</v>
      </c>
      <c r="D36" s="69"/>
      <c r="E36" s="69"/>
    </row>
    <row r="37" spans="1:5" x14ac:dyDescent="0.2">
      <c r="A37" s="65">
        <v>1251</v>
      </c>
      <c r="B37" s="66" t="s">
        <v>175</v>
      </c>
      <c r="C37" s="105">
        <v>4337879.78</v>
      </c>
      <c r="D37" s="66"/>
      <c r="E37" s="66"/>
    </row>
    <row r="38" spans="1:5" x14ac:dyDescent="0.2">
      <c r="A38" s="65">
        <v>1252</v>
      </c>
      <c r="B38" s="66" t="s">
        <v>176</v>
      </c>
      <c r="C38" s="105">
        <v>0</v>
      </c>
      <c r="D38" s="66"/>
      <c r="E38" s="66"/>
    </row>
    <row r="39" spans="1:5" x14ac:dyDescent="0.2">
      <c r="A39" s="65">
        <v>1253</v>
      </c>
      <c r="B39" s="66" t="s">
        <v>177</v>
      </c>
      <c r="C39" s="105">
        <v>0</v>
      </c>
      <c r="D39" s="66"/>
      <c r="E39" s="66"/>
    </row>
    <row r="40" spans="1:5" x14ac:dyDescent="0.2">
      <c r="A40" s="65">
        <v>1254</v>
      </c>
      <c r="B40" s="66" t="s">
        <v>178</v>
      </c>
      <c r="C40" s="105">
        <v>144622.85</v>
      </c>
      <c r="D40" s="66"/>
      <c r="E40" s="66"/>
    </row>
    <row r="41" spans="1:5" x14ac:dyDescent="0.2">
      <c r="A41" s="65">
        <v>1259</v>
      </c>
      <c r="B41" s="66" t="s">
        <v>179</v>
      </c>
      <c r="C41" s="105">
        <v>0</v>
      </c>
      <c r="D41" s="66"/>
      <c r="E41" s="66"/>
    </row>
    <row r="42" spans="1:5" x14ac:dyDescent="0.2">
      <c r="A42" s="37"/>
      <c r="B42" s="37"/>
      <c r="C42" s="37"/>
      <c r="D42" s="37"/>
      <c r="E42" s="37"/>
    </row>
    <row r="43" spans="1:5" x14ac:dyDescent="0.2">
      <c r="A43" s="39" t="s">
        <v>591</v>
      </c>
      <c r="B43" s="39"/>
      <c r="C43" s="39"/>
      <c r="D43" s="39"/>
      <c r="E43" s="39"/>
    </row>
    <row r="44" spans="1:5" x14ac:dyDescent="0.2">
      <c r="A44" s="17" t="s">
        <v>95</v>
      </c>
      <c r="B44" s="17" t="s">
        <v>92</v>
      </c>
      <c r="C44" s="17" t="s">
        <v>575</v>
      </c>
      <c r="D44" s="17" t="s">
        <v>110</v>
      </c>
      <c r="E44" s="17"/>
    </row>
    <row r="45" spans="1:5" x14ac:dyDescent="0.2">
      <c r="A45" s="68">
        <v>5500</v>
      </c>
      <c r="B45" s="69" t="s">
        <v>367</v>
      </c>
      <c r="C45" s="70">
        <f>C46+C55+C58+C64+C66+C68</f>
        <v>0</v>
      </c>
      <c r="D45" s="70">
        <f>D46+D55+D58+D64+D66+D68</f>
        <v>31698441.260000002</v>
      </c>
      <c r="E45" s="69"/>
    </row>
    <row r="46" spans="1:5" x14ac:dyDescent="0.2">
      <c r="A46" s="65">
        <v>5510</v>
      </c>
      <c r="B46" s="66" t="s">
        <v>368</v>
      </c>
      <c r="C46" s="105">
        <f>SUM(C47:C54)</f>
        <v>0</v>
      </c>
      <c r="D46" s="105">
        <f>SUM(D47:D54)</f>
        <v>31698441.260000002</v>
      </c>
      <c r="E46" s="66"/>
    </row>
    <row r="47" spans="1:5" x14ac:dyDescent="0.2">
      <c r="A47" s="65">
        <v>5511</v>
      </c>
      <c r="B47" s="66" t="s">
        <v>369</v>
      </c>
      <c r="C47" s="67">
        <v>0</v>
      </c>
      <c r="D47" s="67">
        <v>0</v>
      </c>
      <c r="E47" s="66"/>
    </row>
    <row r="48" spans="1:5" x14ac:dyDescent="0.2">
      <c r="A48" s="65">
        <v>5512</v>
      </c>
      <c r="B48" s="66" t="s">
        <v>370</v>
      </c>
      <c r="C48" s="67">
        <v>0</v>
      </c>
      <c r="D48" s="67">
        <v>0</v>
      </c>
      <c r="E48" s="66"/>
    </row>
    <row r="49" spans="1:5" x14ac:dyDescent="0.2">
      <c r="A49" s="65">
        <v>5513</v>
      </c>
      <c r="B49" s="66" t="s">
        <v>371</v>
      </c>
      <c r="C49" s="67">
        <v>0</v>
      </c>
      <c r="D49" s="67">
        <v>2561601.85</v>
      </c>
      <c r="E49" s="66"/>
    </row>
    <row r="50" spans="1:5" x14ac:dyDescent="0.2">
      <c r="A50" s="65">
        <v>5514</v>
      </c>
      <c r="B50" s="66" t="s">
        <v>372</v>
      </c>
      <c r="C50" s="67">
        <v>0</v>
      </c>
      <c r="D50" s="67">
        <v>540187.99</v>
      </c>
      <c r="E50" s="66"/>
    </row>
    <row r="51" spans="1:5" x14ac:dyDescent="0.2">
      <c r="A51" s="65">
        <v>5515</v>
      </c>
      <c r="B51" s="66" t="s">
        <v>373</v>
      </c>
      <c r="C51" s="67">
        <v>0</v>
      </c>
      <c r="D51" s="67">
        <v>28148401.100000001</v>
      </c>
      <c r="E51" s="66"/>
    </row>
    <row r="52" spans="1:5" x14ac:dyDescent="0.2">
      <c r="A52" s="65">
        <v>5516</v>
      </c>
      <c r="B52" s="66" t="s">
        <v>374</v>
      </c>
      <c r="C52" s="67">
        <v>0</v>
      </c>
      <c r="D52" s="67">
        <v>0</v>
      </c>
      <c r="E52" s="66"/>
    </row>
    <row r="53" spans="1:5" x14ac:dyDescent="0.2">
      <c r="A53" s="65">
        <v>5517</v>
      </c>
      <c r="B53" s="66" t="s">
        <v>375</v>
      </c>
      <c r="C53" s="67">
        <v>0</v>
      </c>
      <c r="D53" s="67">
        <v>448250.32</v>
      </c>
      <c r="E53" s="66"/>
    </row>
    <row r="54" spans="1:5" x14ac:dyDescent="0.2">
      <c r="A54" s="65">
        <v>5518</v>
      </c>
      <c r="B54" s="66" t="s">
        <v>46</v>
      </c>
      <c r="C54" s="67">
        <v>0</v>
      </c>
      <c r="D54" s="67">
        <v>0</v>
      </c>
      <c r="E54" s="66"/>
    </row>
    <row r="55" spans="1:5" x14ac:dyDescent="0.2">
      <c r="A55" s="65">
        <v>5520</v>
      </c>
      <c r="B55" s="66" t="s">
        <v>45</v>
      </c>
      <c r="C55" s="67">
        <v>0</v>
      </c>
      <c r="D55" s="67">
        <v>0</v>
      </c>
      <c r="E55" s="66"/>
    </row>
    <row r="56" spans="1:5" x14ac:dyDescent="0.2">
      <c r="A56" s="65">
        <v>5521</v>
      </c>
      <c r="B56" s="66" t="s">
        <v>376</v>
      </c>
      <c r="C56" s="67">
        <v>0</v>
      </c>
      <c r="D56" s="67">
        <v>0</v>
      </c>
      <c r="E56" s="66"/>
    </row>
    <row r="57" spans="1:5" x14ac:dyDescent="0.2">
      <c r="A57" s="65">
        <v>5522</v>
      </c>
      <c r="B57" s="66" t="s">
        <v>377</v>
      </c>
      <c r="C57" s="67">
        <v>0</v>
      </c>
      <c r="D57" s="67">
        <v>0</v>
      </c>
      <c r="E57" s="66"/>
    </row>
    <row r="58" spans="1:5" x14ac:dyDescent="0.2">
      <c r="A58" s="65">
        <v>5530</v>
      </c>
      <c r="B58" s="66" t="s">
        <v>378</v>
      </c>
      <c r="C58" s="67">
        <v>0</v>
      </c>
      <c r="D58" s="67">
        <v>0</v>
      </c>
      <c r="E58" s="66"/>
    </row>
    <row r="59" spans="1:5" x14ac:dyDescent="0.2">
      <c r="A59" s="65">
        <v>5531</v>
      </c>
      <c r="B59" s="66" t="s">
        <v>379</v>
      </c>
      <c r="C59" s="67">
        <v>0</v>
      </c>
      <c r="D59" s="67">
        <v>0</v>
      </c>
      <c r="E59" s="66"/>
    </row>
    <row r="60" spans="1:5" x14ac:dyDescent="0.2">
      <c r="A60" s="65">
        <v>5532</v>
      </c>
      <c r="B60" s="66" t="s">
        <v>380</v>
      </c>
      <c r="C60" s="67">
        <v>0</v>
      </c>
      <c r="D60" s="67">
        <v>0</v>
      </c>
      <c r="E60" s="66"/>
    </row>
    <row r="61" spans="1:5" x14ac:dyDescent="0.2">
      <c r="A61" s="65">
        <v>5533</v>
      </c>
      <c r="B61" s="66" t="s">
        <v>381</v>
      </c>
      <c r="C61" s="67">
        <v>0</v>
      </c>
      <c r="D61" s="67">
        <v>0</v>
      </c>
      <c r="E61" s="66"/>
    </row>
    <row r="62" spans="1:5" x14ac:dyDescent="0.2">
      <c r="A62" s="65">
        <v>5534</v>
      </c>
      <c r="B62" s="66" t="s">
        <v>382</v>
      </c>
      <c r="C62" s="67">
        <v>0</v>
      </c>
      <c r="D62" s="67">
        <v>0</v>
      </c>
      <c r="E62" s="66"/>
    </row>
    <row r="63" spans="1:5" x14ac:dyDescent="0.2">
      <c r="A63" s="65">
        <v>5535</v>
      </c>
      <c r="B63" s="66" t="s">
        <v>383</v>
      </c>
      <c r="C63" s="67">
        <v>0</v>
      </c>
      <c r="D63" s="67">
        <v>0</v>
      </c>
      <c r="E63" s="66"/>
    </row>
    <row r="64" spans="1:5" x14ac:dyDescent="0.2">
      <c r="A64" s="65">
        <v>5540</v>
      </c>
      <c r="B64" s="66" t="s">
        <v>384</v>
      </c>
      <c r="C64" s="67">
        <v>0</v>
      </c>
      <c r="D64" s="67">
        <v>0</v>
      </c>
      <c r="E64" s="66"/>
    </row>
    <row r="65" spans="1:5" x14ac:dyDescent="0.2">
      <c r="A65" s="65">
        <v>5541</v>
      </c>
      <c r="B65" s="66" t="s">
        <v>384</v>
      </c>
      <c r="C65" s="67">
        <v>0</v>
      </c>
      <c r="D65" s="67">
        <v>0</v>
      </c>
      <c r="E65" s="66"/>
    </row>
    <row r="66" spans="1:5" x14ac:dyDescent="0.2">
      <c r="A66" s="65">
        <v>5550</v>
      </c>
      <c r="B66" s="66" t="s">
        <v>385</v>
      </c>
      <c r="C66" s="67">
        <v>0</v>
      </c>
      <c r="D66" s="67">
        <v>0</v>
      </c>
      <c r="E66" s="66"/>
    </row>
    <row r="67" spans="1:5" x14ac:dyDescent="0.2">
      <c r="A67" s="65">
        <v>5551</v>
      </c>
      <c r="B67" s="66" t="s">
        <v>385</v>
      </c>
      <c r="C67" s="67">
        <v>0</v>
      </c>
      <c r="D67" s="67">
        <v>0</v>
      </c>
      <c r="E67" s="66"/>
    </row>
    <row r="68" spans="1:5" x14ac:dyDescent="0.2">
      <c r="A68" s="65">
        <v>5590</v>
      </c>
      <c r="B68" s="66" t="s">
        <v>386</v>
      </c>
      <c r="C68" s="67">
        <v>0</v>
      </c>
      <c r="D68" s="67">
        <v>0</v>
      </c>
      <c r="E68" s="66"/>
    </row>
    <row r="69" spans="1:5" x14ac:dyDescent="0.2">
      <c r="A69" s="65">
        <v>5591</v>
      </c>
      <c r="B69" s="66" t="s">
        <v>387</v>
      </c>
      <c r="C69" s="67">
        <v>0</v>
      </c>
      <c r="D69" s="67">
        <v>0</v>
      </c>
      <c r="E69" s="66"/>
    </row>
    <row r="70" spans="1:5" x14ac:dyDescent="0.2">
      <c r="A70" s="65">
        <v>5592</v>
      </c>
      <c r="B70" s="66" t="s">
        <v>388</v>
      </c>
      <c r="C70" s="67">
        <v>0</v>
      </c>
      <c r="D70" s="67">
        <v>0</v>
      </c>
      <c r="E70" s="66"/>
    </row>
    <row r="71" spans="1:5" x14ac:dyDescent="0.2">
      <c r="A71" s="65">
        <v>5593</v>
      </c>
      <c r="B71" s="66" t="s">
        <v>389</v>
      </c>
      <c r="C71" s="67">
        <v>0</v>
      </c>
      <c r="D71" s="67">
        <v>0</v>
      </c>
      <c r="E71" s="66"/>
    </row>
    <row r="72" spans="1:5" x14ac:dyDescent="0.2">
      <c r="A72" s="65">
        <v>5594</v>
      </c>
      <c r="B72" s="66" t="s">
        <v>390</v>
      </c>
      <c r="C72" s="67">
        <v>0</v>
      </c>
      <c r="D72" s="67">
        <v>0</v>
      </c>
      <c r="E72" s="66"/>
    </row>
    <row r="73" spans="1:5" x14ac:dyDescent="0.2">
      <c r="A73" s="65">
        <v>5595</v>
      </c>
      <c r="B73" s="66" t="s">
        <v>391</v>
      </c>
      <c r="C73" s="67">
        <v>0</v>
      </c>
      <c r="D73" s="67">
        <v>0</v>
      </c>
      <c r="E73" s="66"/>
    </row>
    <row r="74" spans="1:5" x14ac:dyDescent="0.2">
      <c r="A74" s="65">
        <v>5596</v>
      </c>
      <c r="B74" s="66" t="s">
        <v>284</v>
      </c>
      <c r="C74" s="67">
        <v>0</v>
      </c>
      <c r="D74" s="67">
        <v>0</v>
      </c>
      <c r="E74" s="66"/>
    </row>
    <row r="75" spans="1:5" x14ac:dyDescent="0.2">
      <c r="A75" s="65">
        <v>5597</v>
      </c>
      <c r="B75" s="66" t="s">
        <v>392</v>
      </c>
      <c r="C75" s="67">
        <v>0</v>
      </c>
      <c r="D75" s="67">
        <v>0</v>
      </c>
      <c r="E75" s="66"/>
    </row>
    <row r="76" spans="1:5" x14ac:dyDescent="0.2">
      <c r="A76" s="65">
        <v>5599</v>
      </c>
      <c r="B76" s="66" t="s">
        <v>393</v>
      </c>
      <c r="C76" s="67">
        <v>0</v>
      </c>
      <c r="D76" s="67">
        <v>0</v>
      </c>
      <c r="E76" s="66"/>
    </row>
    <row r="77" spans="1:5" x14ac:dyDescent="0.2">
      <c r="A77" s="68">
        <v>5600</v>
      </c>
      <c r="B77" s="69" t="s">
        <v>44</v>
      </c>
      <c r="C77" s="70">
        <f>C78</f>
        <v>2207828.16</v>
      </c>
      <c r="D77" s="70">
        <f>D78</f>
        <v>27840143.879999999</v>
      </c>
      <c r="E77" s="69"/>
    </row>
    <row r="78" spans="1:5" x14ac:dyDescent="0.2">
      <c r="A78" s="65">
        <v>5610</v>
      </c>
      <c r="B78" s="66" t="s">
        <v>394</v>
      </c>
      <c r="C78" s="105">
        <f>C79</f>
        <v>2207828.16</v>
      </c>
      <c r="D78" s="70">
        <f>D79</f>
        <v>27840143.879999999</v>
      </c>
      <c r="E78" s="66"/>
    </row>
    <row r="79" spans="1:5" x14ac:dyDescent="0.2">
      <c r="A79" s="65">
        <v>5611</v>
      </c>
      <c r="B79" s="66" t="s">
        <v>395</v>
      </c>
      <c r="C79" s="67">
        <v>2207828.16</v>
      </c>
      <c r="D79" s="67">
        <v>27840143.879999999</v>
      </c>
      <c r="E79" s="6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18 C44"/>
    <dataValidation allowBlank="1" showInputMessage="1" showErrorMessage="1" prompt="Saldo al 31 de diciembre del año anterior que se presenta" sqref="D7 D44"/>
  </dataValidations>
  <printOptions horizontalCentered="1"/>
  <pageMargins left="0.39370078740157483" right="0.39370078740157483" top="0.39370078740157483" bottom="0.39370078740157483" header="0.31496062992125984" footer="0.31496062992125984"/>
  <pageSetup scale="69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20"/>
  <sheetViews>
    <sheetView showGridLines="0" workbookViewId="0">
      <selection activeCell="A5" sqref="A5"/>
    </sheetView>
  </sheetViews>
  <sheetFormatPr baseColWidth="10" defaultRowHeight="11.25" x14ac:dyDescent="0.2"/>
  <cols>
    <col min="1" max="1" width="3.28515625" style="12" customWidth="1"/>
    <col min="2" max="2" width="63.140625" style="12" customWidth="1"/>
    <col min="3" max="3" width="17.7109375" style="12" customWidth="1"/>
    <col min="4" max="16384" width="11.42578125" style="12"/>
  </cols>
  <sheetData>
    <row r="1" spans="1:3" s="11" customFormat="1" ht="18" customHeight="1" x14ac:dyDescent="0.25">
      <c r="A1" s="142" t="str">
        <f>ESF!A1</f>
        <v>MUNICIPIO DE GUANAJUATO</v>
      </c>
      <c r="B1" s="142"/>
      <c r="C1" s="142"/>
    </row>
    <row r="2" spans="1:3" s="11" customFormat="1" ht="18" customHeight="1" x14ac:dyDescent="0.25">
      <c r="A2" s="142" t="s">
        <v>426</v>
      </c>
      <c r="B2" s="142"/>
      <c r="C2" s="142"/>
    </row>
    <row r="3" spans="1:3" s="11" customFormat="1" ht="18" customHeight="1" x14ac:dyDescent="0.25">
      <c r="A3" s="142" t="str">
        <f>ESF!A3</f>
        <v>Correspondientes del 01 de Enero al 31 de Diciembre de 2020</v>
      </c>
      <c r="B3" s="142"/>
      <c r="C3" s="142"/>
    </row>
    <row r="4" spans="1:3" s="13" customFormat="1" ht="18" customHeight="1" x14ac:dyDescent="0.2">
      <c r="A4" s="144" t="s">
        <v>422</v>
      </c>
      <c r="B4" s="144"/>
      <c r="C4" s="144"/>
    </row>
    <row r="5" spans="1:3" x14ac:dyDescent="0.2">
      <c r="A5" s="109" t="s">
        <v>456</v>
      </c>
      <c r="B5" s="109"/>
      <c r="C5" s="110">
        <v>842323483.47000003</v>
      </c>
    </row>
    <row r="6" spans="1:3" x14ac:dyDescent="0.2">
      <c r="A6" s="71"/>
      <c r="B6" s="72"/>
      <c r="C6" s="73"/>
    </row>
    <row r="7" spans="1:3" x14ac:dyDescent="0.2">
      <c r="A7" s="109" t="s">
        <v>457</v>
      </c>
      <c r="B7" s="109"/>
      <c r="C7" s="110">
        <v>0</v>
      </c>
    </row>
    <row r="8" spans="1:3" x14ac:dyDescent="0.2">
      <c r="A8" s="74" t="s">
        <v>458</v>
      </c>
      <c r="B8" s="75" t="s">
        <v>271</v>
      </c>
      <c r="C8" s="76">
        <v>0</v>
      </c>
    </row>
    <row r="9" spans="1:3" x14ac:dyDescent="0.2">
      <c r="A9" s="77" t="s">
        <v>459</v>
      </c>
      <c r="B9" s="78" t="s">
        <v>468</v>
      </c>
      <c r="C9" s="76">
        <v>0</v>
      </c>
    </row>
    <row r="10" spans="1:3" x14ac:dyDescent="0.2">
      <c r="A10" s="77" t="s">
        <v>460</v>
      </c>
      <c r="B10" s="78" t="s">
        <v>279</v>
      </c>
      <c r="C10" s="76">
        <v>0</v>
      </c>
    </row>
    <row r="11" spans="1:3" x14ac:dyDescent="0.2">
      <c r="A11" s="77" t="s">
        <v>461</v>
      </c>
      <c r="B11" s="78" t="s">
        <v>280</v>
      </c>
      <c r="C11" s="76">
        <v>0</v>
      </c>
    </row>
    <row r="12" spans="1:3" x14ac:dyDescent="0.2">
      <c r="A12" s="77" t="s">
        <v>462</v>
      </c>
      <c r="B12" s="78" t="s">
        <v>281</v>
      </c>
      <c r="C12" s="76">
        <v>0</v>
      </c>
    </row>
    <row r="13" spans="1:3" x14ac:dyDescent="0.2">
      <c r="A13" s="74" t="s">
        <v>463</v>
      </c>
      <c r="B13" s="75" t="s">
        <v>464</v>
      </c>
      <c r="C13" s="76">
        <v>0</v>
      </c>
    </row>
    <row r="14" spans="1:3" x14ac:dyDescent="0.2">
      <c r="A14" s="71"/>
      <c r="B14" s="79"/>
      <c r="C14" s="80"/>
    </row>
    <row r="15" spans="1:3" x14ac:dyDescent="0.2">
      <c r="A15" s="109" t="s">
        <v>48</v>
      </c>
      <c r="B15" s="109"/>
      <c r="C15" s="110">
        <f>SUM(C16:C18)</f>
        <v>40497244.609999999</v>
      </c>
    </row>
    <row r="16" spans="1:3" x14ac:dyDescent="0.2">
      <c r="A16" s="74">
        <v>3.1</v>
      </c>
      <c r="B16" s="78" t="s">
        <v>467</v>
      </c>
      <c r="C16" s="76">
        <v>0</v>
      </c>
    </row>
    <row r="17" spans="1:3" x14ac:dyDescent="0.2">
      <c r="A17" s="77">
        <v>3.2</v>
      </c>
      <c r="B17" s="78" t="s">
        <v>465</v>
      </c>
      <c r="C17" s="76">
        <v>40497244.609999999</v>
      </c>
    </row>
    <row r="18" spans="1:3" x14ac:dyDescent="0.2">
      <c r="A18" s="77">
        <v>3.3</v>
      </c>
      <c r="B18" s="75" t="s">
        <v>466</v>
      </c>
      <c r="C18" s="81">
        <v>0</v>
      </c>
    </row>
    <row r="19" spans="1:3" x14ac:dyDescent="0.2">
      <c r="A19" s="71"/>
      <c r="B19" s="82"/>
      <c r="C19" s="83"/>
    </row>
    <row r="20" spans="1:3" x14ac:dyDescent="0.2">
      <c r="A20" s="109" t="s">
        <v>47</v>
      </c>
      <c r="B20" s="109"/>
      <c r="C20" s="110">
        <f>C5+C7-C15</f>
        <v>801826238.86000001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C39"/>
  <sheetViews>
    <sheetView showGridLines="0" workbookViewId="0">
      <selection activeCell="A5" sqref="A5"/>
    </sheetView>
  </sheetViews>
  <sheetFormatPr baseColWidth="10" defaultRowHeight="11.25" x14ac:dyDescent="0.2"/>
  <cols>
    <col min="1" max="1" width="3.7109375" style="12" customWidth="1"/>
    <col min="2" max="2" width="62.140625" style="12" customWidth="1"/>
    <col min="3" max="3" width="17.7109375" style="12" customWidth="1"/>
    <col min="4" max="16384" width="11.42578125" style="12"/>
  </cols>
  <sheetData>
    <row r="1" spans="1:3" s="14" customFormat="1" ht="18.95" customHeight="1" x14ac:dyDescent="0.25">
      <c r="A1" s="142" t="str">
        <f>ESF!A1</f>
        <v>MUNICIPIO DE GUANAJUATO</v>
      </c>
      <c r="B1" s="142"/>
      <c r="C1" s="142"/>
    </row>
    <row r="2" spans="1:3" s="14" customFormat="1" ht="18.95" customHeight="1" x14ac:dyDescent="0.25">
      <c r="A2" s="142" t="s">
        <v>427</v>
      </c>
      <c r="B2" s="142"/>
      <c r="C2" s="142"/>
    </row>
    <row r="3" spans="1:3" s="14" customFormat="1" ht="18.95" customHeight="1" x14ac:dyDescent="0.25">
      <c r="A3" s="142" t="str">
        <f>ESF!A3</f>
        <v>Correspondientes del 01 de Enero al 31 de Diciembre de 2020</v>
      </c>
      <c r="B3" s="142"/>
      <c r="C3" s="142"/>
    </row>
    <row r="4" spans="1:3" x14ac:dyDescent="0.2">
      <c r="A4" s="144" t="s">
        <v>422</v>
      </c>
      <c r="B4" s="144"/>
      <c r="C4" s="144"/>
    </row>
    <row r="5" spans="1:3" x14ac:dyDescent="0.2">
      <c r="A5" s="109" t="s">
        <v>469</v>
      </c>
      <c r="B5" s="109"/>
      <c r="C5" s="110">
        <v>766832919</v>
      </c>
    </row>
    <row r="6" spans="1:3" x14ac:dyDescent="0.2">
      <c r="A6" s="84"/>
      <c r="B6" s="72"/>
      <c r="C6" s="85"/>
    </row>
    <row r="7" spans="1:3" x14ac:dyDescent="0.2">
      <c r="A7" s="109" t="s">
        <v>470</v>
      </c>
      <c r="B7" s="109"/>
      <c r="C7" s="110">
        <f>SUM(C8:C28)</f>
        <v>146974621.34</v>
      </c>
    </row>
    <row r="8" spans="1:3" x14ac:dyDescent="0.2">
      <c r="A8" s="86">
        <v>2.1</v>
      </c>
      <c r="B8" s="75" t="s">
        <v>299</v>
      </c>
      <c r="C8" s="76">
        <v>0</v>
      </c>
    </row>
    <row r="9" spans="1:3" x14ac:dyDescent="0.2">
      <c r="A9" s="86">
        <v>2.2000000000000002</v>
      </c>
      <c r="B9" s="75" t="s">
        <v>296</v>
      </c>
      <c r="C9" s="76">
        <v>0</v>
      </c>
    </row>
    <row r="10" spans="1:3" x14ac:dyDescent="0.2">
      <c r="A10" s="87">
        <v>2.2999999999999998</v>
      </c>
      <c r="B10" s="78" t="s">
        <v>165</v>
      </c>
      <c r="C10" s="76">
        <v>753895.07</v>
      </c>
    </row>
    <row r="11" spans="1:3" x14ac:dyDescent="0.2">
      <c r="A11" s="87">
        <v>2.4</v>
      </c>
      <c r="B11" s="78" t="s">
        <v>166</v>
      </c>
      <c r="C11" s="76">
        <v>25998.879999999997</v>
      </c>
    </row>
    <row r="12" spans="1:3" x14ac:dyDescent="0.2">
      <c r="A12" s="87">
        <v>2.5</v>
      </c>
      <c r="B12" s="78" t="s">
        <v>167</v>
      </c>
      <c r="C12" s="76">
        <v>52200</v>
      </c>
    </row>
    <row r="13" spans="1:3" x14ac:dyDescent="0.2">
      <c r="A13" s="87">
        <v>2.6</v>
      </c>
      <c r="B13" s="78" t="s">
        <v>168</v>
      </c>
      <c r="C13" s="76">
        <v>2464074</v>
      </c>
    </row>
    <row r="14" spans="1:3" x14ac:dyDescent="0.2">
      <c r="A14" s="87">
        <v>2.7</v>
      </c>
      <c r="B14" s="78" t="s">
        <v>169</v>
      </c>
      <c r="C14" s="76">
        <v>0</v>
      </c>
    </row>
    <row r="15" spans="1:3" x14ac:dyDescent="0.2">
      <c r="A15" s="87">
        <v>2.8</v>
      </c>
      <c r="B15" s="78" t="s">
        <v>170</v>
      </c>
      <c r="C15" s="76">
        <v>274111.91000000003</v>
      </c>
    </row>
    <row r="16" spans="1:3" x14ac:dyDescent="0.2">
      <c r="A16" s="87">
        <v>2.9</v>
      </c>
      <c r="B16" s="78" t="s">
        <v>172</v>
      </c>
      <c r="C16" s="76">
        <v>0</v>
      </c>
    </row>
    <row r="17" spans="1:3" x14ac:dyDescent="0.2">
      <c r="A17" s="87" t="s">
        <v>471</v>
      </c>
      <c r="B17" s="78" t="s">
        <v>472</v>
      </c>
      <c r="C17" s="76">
        <v>2263767.12</v>
      </c>
    </row>
    <row r="18" spans="1:3" x14ac:dyDescent="0.2">
      <c r="A18" s="87" t="s">
        <v>501</v>
      </c>
      <c r="B18" s="78" t="s">
        <v>174</v>
      </c>
      <c r="C18" s="76">
        <v>0</v>
      </c>
    </row>
    <row r="19" spans="1:3" x14ac:dyDescent="0.2">
      <c r="A19" s="87" t="s">
        <v>502</v>
      </c>
      <c r="B19" s="78" t="s">
        <v>473</v>
      </c>
      <c r="C19" s="76">
        <v>130998617.66</v>
      </c>
    </row>
    <row r="20" spans="1:3" x14ac:dyDescent="0.2">
      <c r="A20" s="87" t="s">
        <v>503</v>
      </c>
      <c r="B20" s="78" t="s">
        <v>474</v>
      </c>
      <c r="C20" s="76">
        <v>6745783.2999999998</v>
      </c>
    </row>
    <row r="21" spans="1:3" x14ac:dyDescent="0.2">
      <c r="A21" s="87" t="s">
        <v>504</v>
      </c>
      <c r="B21" s="78" t="s">
        <v>475</v>
      </c>
      <c r="C21" s="76">
        <v>0</v>
      </c>
    </row>
    <row r="22" spans="1:3" x14ac:dyDescent="0.2">
      <c r="A22" s="87" t="s">
        <v>476</v>
      </c>
      <c r="B22" s="78" t="s">
        <v>477</v>
      </c>
      <c r="C22" s="76">
        <v>0</v>
      </c>
    </row>
    <row r="23" spans="1:3" x14ac:dyDescent="0.2">
      <c r="A23" s="87" t="s">
        <v>478</v>
      </c>
      <c r="B23" s="78" t="s">
        <v>479</v>
      </c>
      <c r="C23" s="76">
        <v>0</v>
      </c>
    </row>
    <row r="24" spans="1:3" x14ac:dyDescent="0.2">
      <c r="A24" s="87" t="s">
        <v>480</v>
      </c>
      <c r="B24" s="78" t="s">
        <v>481</v>
      </c>
      <c r="C24" s="76">
        <v>0</v>
      </c>
    </row>
    <row r="25" spans="1:3" x14ac:dyDescent="0.2">
      <c r="A25" s="87" t="s">
        <v>482</v>
      </c>
      <c r="B25" s="78" t="s">
        <v>483</v>
      </c>
      <c r="C25" s="76">
        <v>0</v>
      </c>
    </row>
    <row r="26" spans="1:3" x14ac:dyDescent="0.2">
      <c r="A26" s="87" t="s">
        <v>484</v>
      </c>
      <c r="B26" s="78" t="s">
        <v>485</v>
      </c>
      <c r="C26" s="76">
        <v>3396173.4</v>
      </c>
    </row>
    <row r="27" spans="1:3" x14ac:dyDescent="0.2">
      <c r="A27" s="87" t="s">
        <v>486</v>
      </c>
      <c r="B27" s="78" t="s">
        <v>487</v>
      </c>
      <c r="C27" s="76">
        <v>0</v>
      </c>
    </row>
    <row r="28" spans="1:3" x14ac:dyDescent="0.2">
      <c r="A28" s="87" t="s">
        <v>488</v>
      </c>
      <c r="B28" s="75" t="s">
        <v>489</v>
      </c>
      <c r="C28" s="76">
        <v>0</v>
      </c>
    </row>
    <row r="29" spans="1:3" x14ac:dyDescent="0.2">
      <c r="A29" s="88"/>
      <c r="B29" s="89"/>
      <c r="C29" s="90"/>
    </row>
    <row r="30" spans="1:3" x14ac:dyDescent="0.2">
      <c r="A30" s="109" t="s">
        <v>490</v>
      </c>
      <c r="B30" s="109"/>
      <c r="C30" s="110">
        <f>SUM(C31:C37)</f>
        <v>59538585.140000001</v>
      </c>
    </row>
    <row r="31" spans="1:3" x14ac:dyDescent="0.2">
      <c r="A31" s="87" t="s">
        <v>491</v>
      </c>
      <c r="B31" s="78" t="s">
        <v>368</v>
      </c>
      <c r="C31" s="81">
        <v>59538585.140000001</v>
      </c>
    </row>
    <row r="32" spans="1:3" x14ac:dyDescent="0.2">
      <c r="A32" s="87" t="s">
        <v>492</v>
      </c>
      <c r="B32" s="78" t="s">
        <v>45</v>
      </c>
      <c r="C32" s="76">
        <v>0</v>
      </c>
    </row>
    <row r="33" spans="1:3" x14ac:dyDescent="0.2">
      <c r="A33" s="87" t="s">
        <v>493</v>
      </c>
      <c r="B33" s="78" t="s">
        <v>378</v>
      </c>
      <c r="C33" s="76">
        <v>0</v>
      </c>
    </row>
    <row r="34" spans="1:3" x14ac:dyDescent="0.2">
      <c r="A34" s="87" t="s">
        <v>494</v>
      </c>
      <c r="B34" s="78" t="s">
        <v>495</v>
      </c>
      <c r="C34" s="76">
        <v>0</v>
      </c>
    </row>
    <row r="35" spans="1:3" x14ac:dyDescent="0.2">
      <c r="A35" s="87" t="s">
        <v>496</v>
      </c>
      <c r="B35" s="78" t="s">
        <v>497</v>
      </c>
      <c r="C35" s="76">
        <v>0</v>
      </c>
    </row>
    <row r="36" spans="1:3" x14ac:dyDescent="0.2">
      <c r="A36" s="87" t="s">
        <v>498</v>
      </c>
      <c r="B36" s="78" t="s">
        <v>386</v>
      </c>
      <c r="C36" s="76">
        <v>0</v>
      </c>
    </row>
    <row r="37" spans="1:3" x14ac:dyDescent="0.2">
      <c r="A37" s="87" t="s">
        <v>499</v>
      </c>
      <c r="B37" s="75" t="s">
        <v>500</v>
      </c>
      <c r="C37" s="81">
        <v>0</v>
      </c>
    </row>
    <row r="38" spans="1:3" x14ac:dyDescent="0.2">
      <c r="A38" s="84"/>
      <c r="B38" s="91"/>
      <c r="C38" s="92"/>
    </row>
    <row r="39" spans="1:3" x14ac:dyDescent="0.2">
      <c r="A39" s="109" t="s">
        <v>49</v>
      </c>
      <c r="B39" s="109"/>
      <c r="C39" s="110">
        <v>679396882.79999995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  <headerFooter>
    <oddFooter>&amp;L&amp;"-,Cursiva"&amp;9&amp;K01577A“Bajo protesta de decir verdad declaramos que los Estados Financieros y sus notas, son razonablemente correctos y son responsabilidad del emisor".</oddFooter>
  </headerFooter>
  <ignoredErrors>
    <ignoredError sqref="A17:A28 A31:A3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6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8" customWidth="1"/>
    <col min="2" max="2" width="68.5703125" style="8" bestFit="1" customWidth="1"/>
    <col min="3" max="3" width="17.42578125" style="8" bestFit="1" customWidth="1"/>
    <col min="4" max="5" width="23.7109375" style="8" bestFit="1" customWidth="1"/>
    <col min="6" max="6" width="19.28515625" style="8" customWidth="1"/>
    <col min="7" max="7" width="20.5703125" style="8" customWidth="1"/>
    <col min="8" max="8" width="20.28515625" style="8" customWidth="1"/>
    <col min="9" max="9" width="11" style="8" bestFit="1" customWidth="1"/>
    <col min="10" max="10" width="14.140625" style="8" bestFit="1" customWidth="1"/>
    <col min="11" max="16384" width="9.140625" style="8"/>
  </cols>
  <sheetData>
    <row r="1" spans="1:10" ht="18.95" customHeight="1" x14ac:dyDescent="0.2">
      <c r="A1" s="142" t="str">
        <f>'Notas a los Edos Financieros'!A1</f>
        <v>MUNICIPIO DE GUANAJUATO</v>
      </c>
      <c r="B1" s="143"/>
      <c r="C1" s="143"/>
      <c r="D1" s="143"/>
      <c r="E1" s="143"/>
      <c r="F1" s="143"/>
      <c r="G1" s="107" t="s">
        <v>118</v>
      </c>
      <c r="H1" s="108">
        <f>'Notas a los Edos Financieros'!E1</f>
        <v>2020</v>
      </c>
    </row>
    <row r="2" spans="1:10" ht="18.95" customHeight="1" x14ac:dyDescent="0.2">
      <c r="A2" s="142" t="s">
        <v>428</v>
      </c>
      <c r="B2" s="143"/>
      <c r="C2" s="143"/>
      <c r="D2" s="143"/>
      <c r="E2" s="143"/>
      <c r="F2" s="143"/>
      <c r="G2" s="107" t="s">
        <v>120</v>
      </c>
      <c r="H2" s="108" t="str">
        <f>'Notas a los Edos Financieros'!E2</f>
        <v>Trimestral</v>
      </c>
    </row>
    <row r="3" spans="1:10" ht="18.95" customHeight="1" x14ac:dyDescent="0.2">
      <c r="A3" s="144" t="str">
        <f>'Notas a los Edos Financieros'!A3</f>
        <v>Correspondientes del 01 de Enero al 31 de Diciembre de 2020</v>
      </c>
      <c r="B3" s="145"/>
      <c r="C3" s="145"/>
      <c r="D3" s="145"/>
      <c r="E3" s="145"/>
      <c r="F3" s="145"/>
      <c r="G3" s="116" t="s">
        <v>122</v>
      </c>
      <c r="H3" s="117">
        <f>'Notas a los Edos Financieros'!E3</f>
        <v>4</v>
      </c>
    </row>
    <row r="4" spans="1:10" x14ac:dyDescent="0.2">
      <c r="A4" s="45" t="s">
        <v>563</v>
      </c>
      <c r="B4" s="39"/>
      <c r="C4" s="39"/>
      <c r="D4" s="39"/>
      <c r="E4" s="39"/>
      <c r="F4" s="39"/>
      <c r="G4" s="39"/>
      <c r="H4" s="39"/>
      <c r="I4" s="37"/>
      <c r="J4" s="37"/>
    </row>
    <row r="5" spans="1:10" x14ac:dyDescent="0.2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x14ac:dyDescent="0.2">
      <c r="A6" s="17" t="s">
        <v>95</v>
      </c>
      <c r="B6" s="17" t="s">
        <v>423</v>
      </c>
      <c r="C6" s="17" t="s">
        <v>111</v>
      </c>
      <c r="D6" s="17" t="s">
        <v>424</v>
      </c>
      <c r="E6" s="17" t="s">
        <v>425</v>
      </c>
      <c r="F6" s="17" t="s">
        <v>110</v>
      </c>
      <c r="G6" s="17" t="s">
        <v>88</v>
      </c>
      <c r="H6" s="17" t="s">
        <v>113</v>
      </c>
      <c r="I6" s="17" t="s">
        <v>114</v>
      </c>
      <c r="J6" s="17" t="s">
        <v>115</v>
      </c>
    </row>
    <row r="7" spans="1:10" s="15" customFormat="1" x14ac:dyDescent="0.2">
      <c r="A7" s="68">
        <v>7000</v>
      </c>
      <c r="B7" s="69" t="s">
        <v>89</v>
      </c>
      <c r="C7" s="69"/>
      <c r="D7" s="69"/>
      <c r="E7" s="69"/>
      <c r="F7" s="69"/>
      <c r="G7" s="69"/>
      <c r="H7" s="69"/>
      <c r="I7" s="69"/>
      <c r="J7" s="40"/>
    </row>
    <row r="8" spans="1:10" x14ac:dyDescent="0.2">
      <c r="A8" s="66">
        <v>7110</v>
      </c>
      <c r="B8" s="66" t="s">
        <v>88</v>
      </c>
      <c r="C8" s="67">
        <v>0</v>
      </c>
      <c r="D8" s="67">
        <v>0</v>
      </c>
      <c r="E8" s="67">
        <v>0</v>
      </c>
      <c r="F8" s="67">
        <v>0</v>
      </c>
      <c r="G8" s="66"/>
      <c r="H8" s="66"/>
      <c r="I8" s="66"/>
      <c r="J8" s="37"/>
    </row>
    <row r="9" spans="1:10" x14ac:dyDescent="0.2">
      <c r="A9" s="66">
        <v>7120</v>
      </c>
      <c r="B9" s="66" t="s">
        <v>87</v>
      </c>
      <c r="C9" s="67">
        <v>0</v>
      </c>
      <c r="D9" s="67">
        <v>0</v>
      </c>
      <c r="E9" s="67">
        <v>0</v>
      </c>
      <c r="F9" s="67">
        <v>0</v>
      </c>
      <c r="G9" s="66"/>
      <c r="H9" s="66"/>
      <c r="I9" s="66"/>
      <c r="J9" s="37"/>
    </row>
    <row r="10" spans="1:10" x14ac:dyDescent="0.2">
      <c r="A10" s="66">
        <v>7130</v>
      </c>
      <c r="B10" s="66" t="s">
        <v>86</v>
      </c>
      <c r="C10" s="67">
        <v>0</v>
      </c>
      <c r="D10" s="67">
        <v>0</v>
      </c>
      <c r="E10" s="67">
        <v>0</v>
      </c>
      <c r="F10" s="67">
        <v>0</v>
      </c>
      <c r="G10" s="66"/>
      <c r="H10" s="66"/>
      <c r="I10" s="66"/>
      <c r="J10" s="37"/>
    </row>
    <row r="11" spans="1:10" x14ac:dyDescent="0.2">
      <c r="A11" s="66">
        <v>7140</v>
      </c>
      <c r="B11" s="66" t="s">
        <v>85</v>
      </c>
      <c r="C11" s="67">
        <v>0</v>
      </c>
      <c r="D11" s="67">
        <v>0</v>
      </c>
      <c r="E11" s="67">
        <v>0</v>
      </c>
      <c r="F11" s="67">
        <v>0</v>
      </c>
      <c r="G11" s="66"/>
      <c r="H11" s="66"/>
      <c r="I11" s="66"/>
      <c r="J11" s="37"/>
    </row>
    <row r="12" spans="1:10" x14ac:dyDescent="0.2">
      <c r="A12" s="66">
        <v>7150</v>
      </c>
      <c r="B12" s="66" t="s">
        <v>84</v>
      </c>
      <c r="C12" s="67">
        <v>0</v>
      </c>
      <c r="D12" s="67">
        <v>0</v>
      </c>
      <c r="E12" s="67">
        <v>0</v>
      </c>
      <c r="F12" s="67">
        <v>0</v>
      </c>
      <c r="G12" s="66"/>
      <c r="H12" s="66"/>
      <c r="I12" s="66"/>
      <c r="J12" s="37"/>
    </row>
    <row r="13" spans="1:10" x14ac:dyDescent="0.2">
      <c r="A13" s="66">
        <v>7160</v>
      </c>
      <c r="B13" s="66" t="s">
        <v>83</v>
      </c>
      <c r="C13" s="67">
        <v>0</v>
      </c>
      <c r="D13" s="67">
        <v>0</v>
      </c>
      <c r="E13" s="67">
        <v>0</v>
      </c>
      <c r="F13" s="67">
        <v>0</v>
      </c>
      <c r="G13" s="66"/>
      <c r="H13" s="66"/>
      <c r="I13" s="66"/>
      <c r="J13" s="37"/>
    </row>
    <row r="14" spans="1:10" x14ac:dyDescent="0.2">
      <c r="A14" s="66">
        <v>7210</v>
      </c>
      <c r="B14" s="66" t="s">
        <v>82</v>
      </c>
      <c r="C14" s="67">
        <v>0</v>
      </c>
      <c r="D14" s="67">
        <v>0</v>
      </c>
      <c r="E14" s="67">
        <v>0</v>
      </c>
      <c r="F14" s="67">
        <v>0</v>
      </c>
      <c r="G14" s="66"/>
      <c r="H14" s="66"/>
      <c r="I14" s="66"/>
      <c r="J14" s="37"/>
    </row>
    <row r="15" spans="1:10" x14ac:dyDescent="0.2">
      <c r="A15" s="66">
        <v>7220</v>
      </c>
      <c r="B15" s="66" t="s">
        <v>81</v>
      </c>
      <c r="C15" s="67">
        <v>0</v>
      </c>
      <c r="D15" s="67">
        <v>0</v>
      </c>
      <c r="E15" s="67">
        <v>0</v>
      </c>
      <c r="F15" s="67">
        <v>0</v>
      </c>
      <c r="G15" s="66"/>
      <c r="H15" s="66"/>
      <c r="I15" s="66"/>
      <c r="J15" s="37"/>
    </row>
    <row r="16" spans="1:10" x14ac:dyDescent="0.2">
      <c r="A16" s="66">
        <v>7230</v>
      </c>
      <c r="B16" s="66" t="s">
        <v>80</v>
      </c>
      <c r="C16" s="67">
        <v>0</v>
      </c>
      <c r="D16" s="67">
        <v>0</v>
      </c>
      <c r="E16" s="67">
        <v>0</v>
      </c>
      <c r="F16" s="67">
        <v>0</v>
      </c>
      <c r="G16" s="66"/>
      <c r="H16" s="66"/>
      <c r="I16" s="66"/>
      <c r="J16" s="37"/>
    </row>
    <row r="17" spans="1:10" x14ac:dyDescent="0.2">
      <c r="A17" s="66">
        <v>7240</v>
      </c>
      <c r="B17" s="66" t="s">
        <v>79</v>
      </c>
      <c r="C17" s="67">
        <v>0</v>
      </c>
      <c r="D17" s="67">
        <v>0</v>
      </c>
      <c r="E17" s="67">
        <v>0</v>
      </c>
      <c r="F17" s="67">
        <v>0</v>
      </c>
      <c r="G17" s="66"/>
      <c r="H17" s="66"/>
      <c r="I17" s="66"/>
      <c r="J17" s="37"/>
    </row>
    <row r="18" spans="1:10" x14ac:dyDescent="0.2">
      <c r="A18" s="66">
        <v>7250</v>
      </c>
      <c r="B18" s="66" t="s">
        <v>78</v>
      </c>
      <c r="C18" s="67">
        <v>0</v>
      </c>
      <c r="D18" s="67">
        <v>0</v>
      </c>
      <c r="E18" s="67">
        <v>0</v>
      </c>
      <c r="F18" s="67">
        <v>0</v>
      </c>
      <c r="G18" s="66"/>
      <c r="H18" s="66"/>
      <c r="I18" s="66"/>
      <c r="J18" s="37"/>
    </row>
    <row r="19" spans="1:10" x14ac:dyDescent="0.2">
      <c r="A19" s="66">
        <v>7260</v>
      </c>
      <c r="B19" s="66" t="s">
        <v>77</v>
      </c>
      <c r="C19" s="67">
        <v>0</v>
      </c>
      <c r="D19" s="67">
        <v>0</v>
      </c>
      <c r="E19" s="67">
        <v>0</v>
      </c>
      <c r="F19" s="67">
        <v>0</v>
      </c>
      <c r="G19" s="66"/>
      <c r="H19" s="66"/>
      <c r="I19" s="66"/>
      <c r="J19" s="37"/>
    </row>
    <row r="20" spans="1:10" x14ac:dyDescent="0.2">
      <c r="A20" s="66">
        <v>7310</v>
      </c>
      <c r="B20" s="66" t="s">
        <v>76</v>
      </c>
      <c r="C20" s="67">
        <v>0</v>
      </c>
      <c r="D20" s="67">
        <v>0</v>
      </c>
      <c r="E20" s="67">
        <v>0</v>
      </c>
      <c r="F20" s="67">
        <v>0</v>
      </c>
      <c r="G20" s="66"/>
      <c r="H20" s="66"/>
      <c r="I20" s="66"/>
      <c r="J20" s="37"/>
    </row>
    <row r="21" spans="1:10" x14ac:dyDescent="0.2">
      <c r="A21" s="66">
        <v>7320</v>
      </c>
      <c r="B21" s="66" t="s">
        <v>75</v>
      </c>
      <c r="C21" s="67">
        <v>0</v>
      </c>
      <c r="D21" s="67">
        <v>0</v>
      </c>
      <c r="E21" s="67">
        <v>0</v>
      </c>
      <c r="F21" s="67">
        <v>0</v>
      </c>
      <c r="G21" s="66"/>
      <c r="H21" s="66"/>
      <c r="I21" s="66"/>
      <c r="J21" s="37"/>
    </row>
    <row r="22" spans="1:10" x14ac:dyDescent="0.2">
      <c r="A22" s="66">
        <v>7330</v>
      </c>
      <c r="B22" s="66" t="s">
        <v>74</v>
      </c>
      <c r="C22" s="67">
        <v>0</v>
      </c>
      <c r="D22" s="67">
        <v>0</v>
      </c>
      <c r="E22" s="67">
        <v>0</v>
      </c>
      <c r="F22" s="67">
        <v>0</v>
      </c>
      <c r="G22" s="66"/>
      <c r="H22" s="66"/>
      <c r="I22" s="66"/>
      <c r="J22" s="37"/>
    </row>
    <row r="23" spans="1:10" x14ac:dyDescent="0.2">
      <c r="A23" s="66">
        <v>7340</v>
      </c>
      <c r="B23" s="66" t="s">
        <v>73</v>
      </c>
      <c r="C23" s="67">
        <v>0</v>
      </c>
      <c r="D23" s="67">
        <v>0</v>
      </c>
      <c r="E23" s="67">
        <v>0</v>
      </c>
      <c r="F23" s="67">
        <v>0</v>
      </c>
      <c r="G23" s="66"/>
      <c r="H23" s="66"/>
      <c r="I23" s="66"/>
      <c r="J23" s="37"/>
    </row>
    <row r="24" spans="1:10" x14ac:dyDescent="0.2">
      <c r="A24" s="66">
        <v>7350</v>
      </c>
      <c r="B24" s="66" t="s">
        <v>72</v>
      </c>
      <c r="C24" s="67">
        <v>0</v>
      </c>
      <c r="D24" s="67">
        <v>0</v>
      </c>
      <c r="E24" s="67">
        <v>0</v>
      </c>
      <c r="F24" s="67">
        <v>0</v>
      </c>
      <c r="G24" s="66"/>
      <c r="H24" s="66"/>
      <c r="I24" s="66"/>
      <c r="J24" s="37"/>
    </row>
    <row r="25" spans="1:10" x14ac:dyDescent="0.2">
      <c r="A25" s="66">
        <v>7360</v>
      </c>
      <c r="B25" s="66" t="s">
        <v>71</v>
      </c>
      <c r="C25" s="67">
        <v>0</v>
      </c>
      <c r="D25" s="67">
        <v>0</v>
      </c>
      <c r="E25" s="67">
        <v>0</v>
      </c>
      <c r="F25" s="67">
        <v>0</v>
      </c>
      <c r="G25" s="66"/>
      <c r="H25" s="66"/>
      <c r="I25" s="66"/>
      <c r="J25" s="37"/>
    </row>
    <row r="26" spans="1:10" x14ac:dyDescent="0.2">
      <c r="A26" s="66">
        <v>7410</v>
      </c>
      <c r="B26" s="66" t="s">
        <v>70</v>
      </c>
      <c r="C26" s="67">
        <v>0</v>
      </c>
      <c r="D26" s="67">
        <v>0</v>
      </c>
      <c r="E26" s="67">
        <v>0</v>
      </c>
      <c r="F26" s="67">
        <v>0</v>
      </c>
      <c r="G26" s="66"/>
      <c r="H26" s="66"/>
      <c r="I26" s="66"/>
      <c r="J26" s="37"/>
    </row>
    <row r="27" spans="1:10" x14ac:dyDescent="0.2">
      <c r="A27" s="66">
        <v>7420</v>
      </c>
      <c r="B27" s="66" t="s">
        <v>69</v>
      </c>
      <c r="C27" s="67">
        <v>0</v>
      </c>
      <c r="D27" s="67">
        <v>0</v>
      </c>
      <c r="E27" s="67">
        <v>0</v>
      </c>
      <c r="F27" s="67">
        <v>0</v>
      </c>
      <c r="G27" s="66"/>
      <c r="H27" s="66"/>
      <c r="I27" s="66"/>
      <c r="J27" s="37"/>
    </row>
    <row r="28" spans="1:10" x14ac:dyDescent="0.2">
      <c r="A28" s="66">
        <v>7510</v>
      </c>
      <c r="B28" s="66" t="s">
        <v>68</v>
      </c>
      <c r="C28" s="67">
        <v>0</v>
      </c>
      <c r="D28" s="67">
        <v>0</v>
      </c>
      <c r="E28" s="67">
        <v>0</v>
      </c>
      <c r="F28" s="67">
        <v>0</v>
      </c>
      <c r="G28" s="66"/>
      <c r="H28" s="66"/>
      <c r="I28" s="66"/>
      <c r="J28" s="37"/>
    </row>
    <row r="29" spans="1:10" x14ac:dyDescent="0.2">
      <c r="A29" s="66">
        <v>7520</v>
      </c>
      <c r="B29" s="66" t="s">
        <v>67</v>
      </c>
      <c r="C29" s="67">
        <v>0</v>
      </c>
      <c r="D29" s="67">
        <v>0</v>
      </c>
      <c r="E29" s="67">
        <v>0</v>
      </c>
      <c r="F29" s="67">
        <v>0</v>
      </c>
      <c r="G29" s="66"/>
      <c r="H29" s="66"/>
      <c r="I29" s="66"/>
      <c r="J29" s="37"/>
    </row>
    <row r="30" spans="1:10" x14ac:dyDescent="0.2">
      <c r="A30" s="66">
        <v>7610</v>
      </c>
      <c r="B30" s="66" t="s">
        <v>66</v>
      </c>
      <c r="C30" s="67">
        <v>0</v>
      </c>
      <c r="D30" s="67">
        <v>0</v>
      </c>
      <c r="E30" s="67">
        <v>0</v>
      </c>
      <c r="F30" s="67">
        <v>0</v>
      </c>
      <c r="G30" s="66"/>
      <c r="H30" s="66"/>
      <c r="I30" s="66"/>
      <c r="J30" s="37"/>
    </row>
    <row r="31" spans="1:10" x14ac:dyDescent="0.2">
      <c r="A31" s="66">
        <v>7620</v>
      </c>
      <c r="B31" s="66" t="s">
        <v>65</v>
      </c>
      <c r="C31" s="67">
        <v>0</v>
      </c>
      <c r="D31" s="67">
        <v>0</v>
      </c>
      <c r="E31" s="67">
        <v>0</v>
      </c>
      <c r="F31" s="67">
        <v>0</v>
      </c>
      <c r="G31" s="66"/>
      <c r="H31" s="66"/>
      <c r="I31" s="66"/>
      <c r="J31" s="37"/>
    </row>
    <row r="32" spans="1:10" x14ac:dyDescent="0.2">
      <c r="A32" s="66">
        <v>7630</v>
      </c>
      <c r="B32" s="66" t="s">
        <v>64</v>
      </c>
      <c r="C32" s="67">
        <v>0</v>
      </c>
      <c r="D32" s="67">
        <v>0</v>
      </c>
      <c r="E32" s="67">
        <v>0</v>
      </c>
      <c r="F32" s="67">
        <v>0</v>
      </c>
      <c r="G32" s="66"/>
      <c r="H32" s="66"/>
      <c r="I32" s="66"/>
      <c r="J32" s="37"/>
    </row>
    <row r="33" spans="1:10" x14ac:dyDescent="0.2">
      <c r="A33" s="66">
        <v>7640</v>
      </c>
      <c r="B33" s="66" t="s">
        <v>63</v>
      </c>
      <c r="C33" s="67">
        <v>0</v>
      </c>
      <c r="D33" s="67">
        <v>0</v>
      </c>
      <c r="E33" s="67">
        <v>0</v>
      </c>
      <c r="F33" s="67">
        <v>0</v>
      </c>
      <c r="G33" s="66"/>
      <c r="H33" s="66"/>
      <c r="I33" s="66"/>
      <c r="J33" s="37"/>
    </row>
    <row r="34" spans="1:10" s="15" customFormat="1" x14ac:dyDescent="0.2">
      <c r="A34" s="68">
        <v>8000</v>
      </c>
      <c r="B34" s="69" t="s">
        <v>62</v>
      </c>
      <c r="C34" s="69"/>
      <c r="D34" s="69"/>
      <c r="E34" s="69"/>
      <c r="F34" s="69"/>
      <c r="G34" s="69"/>
      <c r="H34" s="69"/>
      <c r="I34" s="69"/>
      <c r="J34" s="40"/>
    </row>
    <row r="35" spans="1:10" x14ac:dyDescent="0.2">
      <c r="A35" s="66">
        <v>8110</v>
      </c>
      <c r="B35" s="66" t="s">
        <v>61</v>
      </c>
      <c r="C35" s="67">
        <v>0</v>
      </c>
      <c r="D35" s="67">
        <v>0</v>
      </c>
      <c r="E35" s="67">
        <v>0</v>
      </c>
      <c r="F35" s="67">
        <v>0</v>
      </c>
      <c r="G35" s="66"/>
      <c r="H35" s="66"/>
      <c r="I35" s="66"/>
      <c r="J35" s="37"/>
    </row>
    <row r="36" spans="1:10" x14ac:dyDescent="0.2">
      <c r="A36" s="66">
        <v>8120</v>
      </c>
      <c r="B36" s="66" t="s">
        <v>60</v>
      </c>
      <c r="C36" s="67">
        <v>0</v>
      </c>
      <c r="D36" s="67">
        <v>0</v>
      </c>
      <c r="E36" s="67">
        <v>0</v>
      </c>
      <c r="F36" s="67">
        <v>0</v>
      </c>
      <c r="G36" s="66"/>
      <c r="H36" s="66"/>
      <c r="I36" s="66"/>
      <c r="J36" s="37"/>
    </row>
    <row r="37" spans="1:10" x14ac:dyDescent="0.2">
      <c r="A37" s="66">
        <v>8130</v>
      </c>
      <c r="B37" s="66" t="s">
        <v>59</v>
      </c>
      <c r="C37" s="67">
        <v>0</v>
      </c>
      <c r="D37" s="67">
        <v>0</v>
      </c>
      <c r="E37" s="67">
        <v>0</v>
      </c>
      <c r="F37" s="67">
        <v>0</v>
      </c>
      <c r="G37" s="66"/>
      <c r="H37" s="66"/>
      <c r="I37" s="66"/>
      <c r="J37" s="37"/>
    </row>
    <row r="38" spans="1:10" x14ac:dyDescent="0.2">
      <c r="A38" s="66">
        <v>8140</v>
      </c>
      <c r="B38" s="66" t="s">
        <v>58</v>
      </c>
      <c r="C38" s="67">
        <v>0</v>
      </c>
      <c r="D38" s="67">
        <v>0</v>
      </c>
      <c r="E38" s="67">
        <v>0</v>
      </c>
      <c r="F38" s="67">
        <v>0</v>
      </c>
      <c r="G38" s="66"/>
      <c r="H38" s="66"/>
      <c r="I38" s="66"/>
      <c r="J38" s="37"/>
    </row>
    <row r="39" spans="1:10" x14ac:dyDescent="0.2">
      <c r="A39" s="66">
        <v>8150</v>
      </c>
      <c r="B39" s="66" t="s">
        <v>57</v>
      </c>
      <c r="C39" s="67">
        <v>0</v>
      </c>
      <c r="D39" s="67">
        <v>0</v>
      </c>
      <c r="E39" s="67">
        <v>0</v>
      </c>
      <c r="F39" s="67">
        <v>0</v>
      </c>
      <c r="G39" s="66"/>
      <c r="H39" s="66"/>
      <c r="I39" s="66"/>
      <c r="J39" s="37"/>
    </row>
    <row r="40" spans="1:10" x14ac:dyDescent="0.2">
      <c r="A40" s="66">
        <v>8210</v>
      </c>
      <c r="B40" s="66" t="s">
        <v>56</v>
      </c>
      <c r="C40" s="67">
        <v>0</v>
      </c>
      <c r="D40" s="67">
        <v>0</v>
      </c>
      <c r="E40" s="67">
        <v>0</v>
      </c>
      <c r="F40" s="67">
        <v>0</v>
      </c>
      <c r="G40" s="66"/>
      <c r="H40" s="66"/>
      <c r="I40" s="66"/>
      <c r="J40" s="37"/>
    </row>
    <row r="41" spans="1:10" x14ac:dyDescent="0.2">
      <c r="A41" s="66">
        <v>8220</v>
      </c>
      <c r="B41" s="66" t="s">
        <v>55</v>
      </c>
      <c r="C41" s="67">
        <v>0</v>
      </c>
      <c r="D41" s="67">
        <v>0</v>
      </c>
      <c r="E41" s="67">
        <v>0</v>
      </c>
      <c r="F41" s="67">
        <v>0</v>
      </c>
      <c r="G41" s="66"/>
      <c r="H41" s="66"/>
      <c r="I41" s="66"/>
      <c r="J41" s="37"/>
    </row>
    <row r="42" spans="1:10" x14ac:dyDescent="0.2">
      <c r="A42" s="66">
        <v>8230</v>
      </c>
      <c r="B42" s="66" t="s">
        <v>54</v>
      </c>
      <c r="C42" s="67">
        <v>0</v>
      </c>
      <c r="D42" s="67">
        <v>0</v>
      </c>
      <c r="E42" s="67">
        <v>0</v>
      </c>
      <c r="F42" s="67">
        <v>0</v>
      </c>
      <c r="G42" s="66"/>
      <c r="H42" s="66"/>
      <c r="I42" s="66"/>
      <c r="J42" s="37"/>
    </row>
    <row r="43" spans="1:10" x14ac:dyDescent="0.2">
      <c r="A43" s="66">
        <v>8240</v>
      </c>
      <c r="B43" s="66" t="s">
        <v>53</v>
      </c>
      <c r="C43" s="67">
        <v>0</v>
      </c>
      <c r="D43" s="67">
        <v>0</v>
      </c>
      <c r="E43" s="67">
        <v>0</v>
      </c>
      <c r="F43" s="67">
        <v>0</v>
      </c>
      <c r="G43" s="66"/>
      <c r="H43" s="66"/>
      <c r="I43" s="66"/>
      <c r="J43" s="37"/>
    </row>
    <row r="44" spans="1:10" x14ac:dyDescent="0.2">
      <c r="A44" s="66">
        <v>8250</v>
      </c>
      <c r="B44" s="66" t="s">
        <v>52</v>
      </c>
      <c r="C44" s="67">
        <v>0</v>
      </c>
      <c r="D44" s="67">
        <v>0</v>
      </c>
      <c r="E44" s="67">
        <v>0</v>
      </c>
      <c r="F44" s="67">
        <v>0</v>
      </c>
      <c r="G44" s="66"/>
      <c r="H44" s="66"/>
      <c r="I44" s="66"/>
      <c r="J44" s="37"/>
    </row>
    <row r="45" spans="1:10" x14ac:dyDescent="0.2">
      <c r="A45" s="66">
        <v>8260</v>
      </c>
      <c r="B45" s="66" t="s">
        <v>51</v>
      </c>
      <c r="C45" s="67">
        <v>0</v>
      </c>
      <c r="D45" s="67">
        <v>0</v>
      </c>
      <c r="E45" s="67">
        <v>0</v>
      </c>
      <c r="F45" s="67">
        <v>0</v>
      </c>
      <c r="G45" s="66"/>
      <c r="H45" s="66"/>
      <c r="I45" s="66"/>
      <c r="J45" s="37"/>
    </row>
    <row r="46" spans="1:10" x14ac:dyDescent="0.2">
      <c r="A46" s="66">
        <v>8270</v>
      </c>
      <c r="B46" s="66" t="s">
        <v>50</v>
      </c>
      <c r="C46" s="67">
        <v>0</v>
      </c>
      <c r="D46" s="67">
        <v>0</v>
      </c>
      <c r="E46" s="67">
        <v>0</v>
      </c>
      <c r="F46" s="67">
        <v>0</v>
      </c>
      <c r="G46" s="66"/>
      <c r="H46" s="66"/>
      <c r="I46" s="66"/>
      <c r="J46" s="37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39370078740157483" right="0.39370078740157483" top="0.39370078740157483" bottom="0.39370078740157483" header="0.31496062992125984" footer="0.31496062992125984"/>
  <pageSetup scale="56" fitToHeight="0" orientation="landscape" r:id="rId1"/>
  <headerFooter>
    <oddFooter>&amp;L&amp;"-,Cursiva"&amp;9&amp;K01577A“Bajo protesta de decir verdad declaramos que los Estados Financieros y sus notas, son razonablemente correctos y son responsabilidad del emisor".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'Notas a los Edos Financieros'!Área_de_impresión</vt:lpstr>
      <vt:lpstr>ACT!Títulos_a_imprimir</vt:lpstr>
      <vt:lpstr>EFE!Títulos_a_imprimir</vt:lpstr>
      <vt:lpstr>ESF!Títulos_a_imprimir</vt:lpstr>
      <vt:lpstr>VHP!Títulos_a_imprimir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2021-01-28T21:42:54Z</cp:lastPrinted>
  <dcterms:created xsi:type="dcterms:W3CDTF">2012-12-11T20:36:24Z</dcterms:created>
  <dcterms:modified xsi:type="dcterms:W3CDTF">2021-02-26T18:03:10Z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