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CUENTA PUBLICA 2020\DIGITALES\"/>
    </mc:Choice>
  </mc:AlternateContent>
  <bookViews>
    <workbookView xWindow="0" yWindow="0" windowWidth="21600" windowHeight="94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8" i="4" l="1"/>
  <c r="E38" i="4"/>
  <c r="H37" i="4"/>
  <c r="G37" i="4"/>
  <c r="G39" i="4" s="1"/>
  <c r="F37" i="4"/>
  <c r="F39" i="4" s="1"/>
  <c r="E37" i="4"/>
  <c r="E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G31" i="4"/>
  <c r="F31" i="4"/>
  <c r="E31" i="4"/>
  <c r="D31" i="4"/>
  <c r="C31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H22" i="4"/>
  <c r="E22" i="4"/>
  <c r="H21" i="4"/>
  <c r="G21" i="4"/>
  <c r="F21" i="4"/>
  <c r="D21" i="4"/>
  <c r="C21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H39" i="4" l="1"/>
</calcChain>
</file>

<file path=xl/sharedStrings.xml><?xml version="1.0" encoding="utf-8"?>
<sst xmlns="http://schemas.openxmlformats.org/spreadsheetml/2006/main" count="62" uniqueCount="39">
  <si>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</si>
  <si>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</si>
  <si>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</si>
  <si>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</si>
  <si>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</si>
  <si>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</si>
  <si>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</si>
  <si>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</si>
  <si>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</si>
  <si>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</si>
  <si>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</si>
  <si>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</si>
  <si>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</si>
  <si>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</si>
  <si>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</si>
  <si>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</si>
  <si>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</si>
  <si>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</si>
  <si>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</si>
  <si>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</si>
  <si>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</si>
  <si>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</si>
  <si>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</si>
  <si>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</si>
  <si>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</si>
  <si>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</si>
  <si>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</si>
  <si>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</si>
  <si>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</si>
  <si>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</si>
  <si>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</si>
  <si>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</si>
  <si>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</si>
  <si>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</si>
  <si>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</si>
  <si>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</si>
  <si>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</si>
  <si>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</si>
  <si>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MUNICIPIO DE GUANAJUATO
ESTADO ANALÍTICO DE INGRESOS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</si>
</sst>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38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15</v>
      </c>
      <c r="B2" s="50"/>
      <c r="C2" s="47" t="s">
        <v>23</v>
      </c>
      <c r="D2" s="47"/>
      <c r="E2" s="47"/>
      <c r="F2" s="47"/>
      <c r="G2" s="47"/>
      <c r="H2" s="55" t="s">
        <v>20</v>
      </c>
    </row>
    <row r="3" spans="1:8" s="1" customFormat="1" ht="24.95" customHeight="1" x14ac:dyDescent="0.2">
      <c r="A3" s="51"/>
      <c r="B3" s="52"/>
      <c r="C3" s="4" t="s">
        <v>16</v>
      </c>
      <c r="D3" s="5" t="s">
        <v>21</v>
      </c>
      <c r="E3" s="5" t="s">
        <v>17</v>
      </c>
      <c r="F3" s="5" t="s">
        <v>18</v>
      </c>
      <c r="G3" s="6" t="s">
        <v>19</v>
      </c>
      <c r="H3" s="56"/>
    </row>
    <row r="4" spans="1:8" s="1" customFormat="1" x14ac:dyDescent="0.2">
      <c r="A4" s="53"/>
      <c r="B4" s="54"/>
      <c r="C4" s="7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</row>
    <row r="5" spans="1:8" x14ac:dyDescent="0.2">
      <c r="A5" s="33"/>
      <c r="B5" s="43" t="s">
        <v>0</v>
      </c>
      <c r="C5" s="21">
        <v>89263328</v>
      </c>
      <c r="D5" s="21">
        <v>2575065.2599999998</v>
      </c>
      <c r="E5" s="21">
        <f>C5+D5</f>
        <v>91838393.260000005</v>
      </c>
      <c r="F5" s="21">
        <v>86425645.299999997</v>
      </c>
      <c r="G5" s="21">
        <v>86425645.299999997</v>
      </c>
      <c r="H5" s="21">
        <f>G5-C5</f>
        <v>-2837682.700000003</v>
      </c>
    </row>
    <row r="6" spans="1:8" x14ac:dyDescent="0.2">
      <c r="A6" s="34"/>
      <c r="B6" s="44" t="s">
        <v>1</v>
      </c>
      <c r="C6" s="22">
        <v>0</v>
      </c>
      <c r="D6" s="22">
        <v>0</v>
      </c>
      <c r="E6" s="22">
        <f t="shared" ref="E6:E14" si="0">C6+D6</f>
        <v>0</v>
      </c>
      <c r="F6" s="22">
        <v>0</v>
      </c>
      <c r="G6" s="22">
        <v>0</v>
      </c>
      <c r="H6" s="22">
        <f t="shared" ref="H6:H14" si="1">G6-C6</f>
        <v>0</v>
      </c>
    </row>
    <row r="7" spans="1:8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</row>
    <row r="8" spans="1:8" x14ac:dyDescent="0.2">
      <c r="A8" s="33"/>
      <c r="B8" s="43" t="s">
        <v>3</v>
      </c>
      <c r="C8" s="22">
        <v>106460689</v>
      </c>
      <c r="D8" s="22">
        <v>-29241608.77</v>
      </c>
      <c r="E8" s="22">
        <f t="shared" si="0"/>
        <v>77219080.230000004</v>
      </c>
      <c r="F8" s="22">
        <v>78135657.159999996</v>
      </c>
      <c r="G8" s="22">
        <v>78135657.159999996</v>
      </c>
      <c r="H8" s="22">
        <f t="shared" si="1"/>
        <v>-28325031.840000004</v>
      </c>
    </row>
    <row r="9" spans="1:8" x14ac:dyDescent="0.2">
      <c r="A9" s="33"/>
      <c r="B9" s="43" t="s">
        <v>4</v>
      </c>
      <c r="C9" s="22">
        <v>9752872</v>
      </c>
      <c r="D9" s="22">
        <v>1325364.98</v>
      </c>
      <c r="E9" s="22">
        <f t="shared" si="0"/>
        <v>11078236.98</v>
      </c>
      <c r="F9" s="22">
        <v>9869492.3100000005</v>
      </c>
      <c r="G9" s="22">
        <v>9869492.3100000005</v>
      </c>
      <c r="H9" s="22">
        <f t="shared" si="1"/>
        <v>116620.31000000052</v>
      </c>
    </row>
    <row r="10" spans="1:8" x14ac:dyDescent="0.2">
      <c r="A10" s="34"/>
      <c r="B10" s="44" t="s">
        <v>5</v>
      </c>
      <c r="C10" s="22">
        <v>10643099</v>
      </c>
      <c r="D10" s="22">
        <v>4253650.59</v>
      </c>
      <c r="E10" s="22">
        <f t="shared" si="0"/>
        <v>14896749.59</v>
      </c>
      <c r="F10" s="22">
        <v>18226552.140000001</v>
      </c>
      <c r="G10" s="22">
        <v>18226552.140000001</v>
      </c>
      <c r="H10" s="22">
        <f t="shared" si="1"/>
        <v>7583453.1400000006</v>
      </c>
    </row>
    <row r="11" spans="1:8" x14ac:dyDescent="0.2">
      <c r="A11" s="40"/>
      <c r="B11" s="43" t="s">
        <v>25</v>
      </c>
      <c r="C11" s="22">
        <v>0</v>
      </c>
      <c r="D11" s="22">
        <v>0</v>
      </c>
      <c r="E11" s="22">
        <f t="shared" si="0"/>
        <v>0</v>
      </c>
      <c r="F11" s="22">
        <v>0</v>
      </c>
      <c r="G11" s="22">
        <v>0</v>
      </c>
      <c r="H11" s="22">
        <f t="shared" si="1"/>
        <v>0</v>
      </c>
    </row>
    <row r="12" spans="1:8" ht="22.5" x14ac:dyDescent="0.2">
      <c r="A12" s="40"/>
      <c r="B12" s="43" t="s">
        <v>26</v>
      </c>
      <c r="C12" s="22">
        <v>439398256</v>
      </c>
      <c r="D12" s="22">
        <v>176118326.93000001</v>
      </c>
      <c r="E12" s="22">
        <f t="shared" si="0"/>
        <v>615516582.93000007</v>
      </c>
      <c r="F12" s="22">
        <v>609168891.95000005</v>
      </c>
      <c r="G12" s="22">
        <v>609168891.95000005</v>
      </c>
      <c r="H12" s="22">
        <f t="shared" si="1"/>
        <v>169770635.95000005</v>
      </c>
    </row>
    <row r="13" spans="1:8" ht="22.5" x14ac:dyDescent="0.2">
      <c r="A13" s="40"/>
      <c r="B13" s="43" t="s">
        <v>27</v>
      </c>
      <c r="C13" s="22">
        <v>0</v>
      </c>
      <c r="D13" s="22">
        <v>0</v>
      </c>
      <c r="E13" s="22">
        <f t="shared" si="0"/>
        <v>0</v>
      </c>
      <c r="F13" s="22">
        <v>0</v>
      </c>
      <c r="G13" s="22">
        <v>0</v>
      </c>
      <c r="H13" s="22">
        <f t="shared" si="1"/>
        <v>0</v>
      </c>
    </row>
    <row r="14" spans="1:8" x14ac:dyDescent="0.2">
      <c r="A14" s="33"/>
      <c r="B14" s="43" t="s">
        <v>6</v>
      </c>
      <c r="C14" s="22">
        <v>0</v>
      </c>
      <c r="D14" s="22">
        <v>71184510.049999997</v>
      </c>
      <c r="E14" s="22">
        <f t="shared" si="0"/>
        <v>71184510.049999997</v>
      </c>
      <c r="F14" s="22">
        <v>40497244.609999999</v>
      </c>
      <c r="G14" s="22">
        <v>40497244.609999999</v>
      </c>
      <c r="H14" s="22">
        <f t="shared" si="1"/>
        <v>40497244.609999999</v>
      </c>
    </row>
    <row r="15" spans="1:8" x14ac:dyDescent="0.2">
      <c r="A15" s="33"/>
      <c r="C15" s="13"/>
      <c r="D15" s="13"/>
      <c r="E15" s="13"/>
      <c r="F15" s="13"/>
      <c r="G15" s="13"/>
      <c r="H15" s="13"/>
    </row>
    <row r="16" spans="1:8" x14ac:dyDescent="0.2">
      <c r="A16" s="9"/>
      <c r="B16" s="10" t="s">
        <v>14</v>
      </c>
      <c r="C16" s="23">
        <f>SUM(C5:C14)</f>
        <v>655518244</v>
      </c>
      <c r="D16" s="23">
        <f t="shared" ref="D16:H16" si="2">SUM(D5:D14)</f>
        <v>226215309.04000002</v>
      </c>
      <c r="E16" s="23">
        <f t="shared" si="2"/>
        <v>881733553.03999996</v>
      </c>
      <c r="F16" s="23">
        <f t="shared" si="2"/>
        <v>842323483.47000003</v>
      </c>
      <c r="G16" s="11">
        <f t="shared" si="2"/>
        <v>842323483.47000003</v>
      </c>
      <c r="H16" s="12">
        <f t="shared" si="2"/>
        <v>186805239.47000003</v>
      </c>
    </row>
    <row r="17" spans="1:8" x14ac:dyDescent="0.2">
      <c r="A17" s="35"/>
      <c r="B17" s="29"/>
      <c r="C17" s="30"/>
      <c r="D17" s="30"/>
      <c r="E17" s="36"/>
      <c r="F17" s="31" t="s">
        <v>22</v>
      </c>
      <c r="G17" s="37"/>
      <c r="H17" s="27"/>
    </row>
    <row r="18" spans="1:8" x14ac:dyDescent="0.2">
      <c r="A18" s="57" t="s">
        <v>24</v>
      </c>
      <c r="B18" s="58"/>
      <c r="C18" s="47" t="s">
        <v>23</v>
      </c>
      <c r="D18" s="47"/>
      <c r="E18" s="47"/>
      <c r="F18" s="47"/>
      <c r="G18" s="47"/>
      <c r="H18" s="55" t="s">
        <v>20</v>
      </c>
    </row>
    <row r="19" spans="1:8" ht="22.5" x14ac:dyDescent="0.2">
      <c r="A19" s="59"/>
      <c r="B19" s="60"/>
      <c r="C19" s="4" t="s">
        <v>16</v>
      </c>
      <c r="D19" s="5" t="s">
        <v>21</v>
      </c>
      <c r="E19" s="5" t="s">
        <v>17</v>
      </c>
      <c r="F19" s="5" t="s">
        <v>18</v>
      </c>
      <c r="G19" s="6" t="s">
        <v>19</v>
      </c>
      <c r="H19" s="56"/>
    </row>
    <row r="20" spans="1:8" x14ac:dyDescent="0.2">
      <c r="A20" s="61"/>
      <c r="B20" s="62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41" t="s">
        <v>28</v>
      </c>
      <c r="B21" s="15"/>
      <c r="C21" s="24">
        <f t="shared" ref="C21:H21" si="3">SUM(C22+C23+C24+C25+C26+C27+C28+C29)</f>
        <v>655518244</v>
      </c>
      <c r="D21" s="24">
        <f t="shared" si="3"/>
        <v>155030798.99000001</v>
      </c>
      <c r="E21" s="24">
        <f t="shared" si="3"/>
        <v>810549042.99000001</v>
      </c>
      <c r="F21" s="24">
        <f t="shared" si="3"/>
        <v>801826238.86000001</v>
      </c>
      <c r="G21" s="24">
        <f t="shared" si="3"/>
        <v>801826238.86000001</v>
      </c>
      <c r="H21" s="24">
        <f t="shared" si="3"/>
        <v>146307994.86000004</v>
      </c>
    </row>
    <row r="22" spans="1:8" x14ac:dyDescent="0.2">
      <c r="A22" s="16"/>
      <c r="B22" s="17" t="s">
        <v>0</v>
      </c>
      <c r="C22" s="25">
        <v>89263328</v>
      </c>
      <c r="D22" s="25">
        <v>2575065.2599999998</v>
      </c>
      <c r="E22" s="25">
        <f t="shared" ref="E22:E29" si="4">C22+D22</f>
        <v>91838393.260000005</v>
      </c>
      <c r="F22" s="25">
        <v>86425645.299999997</v>
      </c>
      <c r="G22" s="25">
        <v>86425645.299999997</v>
      </c>
      <c r="H22" s="25">
        <f t="shared" ref="H22:H29" si="5">G22-C22</f>
        <v>-2837682.700000003</v>
      </c>
    </row>
    <row r="23" spans="1:8" x14ac:dyDescent="0.2">
      <c r="A23" s="16"/>
      <c r="B23" s="17" t="s">
        <v>1</v>
      </c>
      <c r="C23" s="25">
        <v>0</v>
      </c>
      <c r="D23" s="25">
        <v>0</v>
      </c>
      <c r="E23" s="25">
        <f t="shared" si="4"/>
        <v>0</v>
      </c>
      <c r="F23" s="25">
        <v>0</v>
      </c>
      <c r="G23" s="25">
        <v>0</v>
      </c>
      <c r="H23" s="25">
        <f t="shared" si="5"/>
        <v>0</v>
      </c>
    </row>
    <row r="24" spans="1:8" x14ac:dyDescent="0.2">
      <c r="A24" s="16"/>
      <c r="B24" s="17" t="s">
        <v>2</v>
      </c>
      <c r="C24" s="25">
        <v>0</v>
      </c>
      <c r="D24" s="25">
        <v>0</v>
      </c>
      <c r="E24" s="25">
        <f t="shared" si="4"/>
        <v>0</v>
      </c>
      <c r="F24" s="25">
        <v>0</v>
      </c>
      <c r="G24" s="25">
        <v>0</v>
      </c>
      <c r="H24" s="25">
        <f t="shared" si="5"/>
        <v>0</v>
      </c>
    </row>
    <row r="25" spans="1:8" x14ac:dyDescent="0.2">
      <c r="A25" s="16"/>
      <c r="B25" s="17" t="s">
        <v>3</v>
      </c>
      <c r="C25" s="25">
        <v>106460689</v>
      </c>
      <c r="D25" s="25">
        <v>-29241608.77</v>
      </c>
      <c r="E25" s="25">
        <f t="shared" si="4"/>
        <v>77219080.230000004</v>
      </c>
      <c r="F25" s="25">
        <v>78135657.159999996</v>
      </c>
      <c r="G25" s="25">
        <v>78135657.159999996</v>
      </c>
      <c r="H25" s="25">
        <f t="shared" si="5"/>
        <v>-28325031.840000004</v>
      </c>
    </row>
    <row r="26" spans="1:8" x14ac:dyDescent="0.2">
      <c r="A26" s="16"/>
      <c r="B26" s="17" t="s">
        <v>29</v>
      </c>
      <c r="C26" s="25">
        <v>9752872</v>
      </c>
      <c r="D26" s="25">
        <v>1325364.98</v>
      </c>
      <c r="E26" s="25">
        <f t="shared" si="4"/>
        <v>11078236.98</v>
      </c>
      <c r="F26" s="25">
        <v>9869492.3100000005</v>
      </c>
      <c r="G26" s="25">
        <v>9869492.3100000005</v>
      </c>
      <c r="H26" s="25">
        <f t="shared" si="5"/>
        <v>116620.31000000052</v>
      </c>
    </row>
    <row r="27" spans="1:8" x14ac:dyDescent="0.2">
      <c r="A27" s="16"/>
      <c r="B27" s="17" t="s">
        <v>30</v>
      </c>
      <c r="C27" s="25">
        <v>10643099</v>
      </c>
      <c r="D27" s="25">
        <v>4253650.59</v>
      </c>
      <c r="E27" s="25">
        <f t="shared" si="4"/>
        <v>14896749.59</v>
      </c>
      <c r="F27" s="25">
        <v>18226552.140000001</v>
      </c>
      <c r="G27" s="25">
        <v>18226552.140000001</v>
      </c>
      <c r="H27" s="25">
        <f t="shared" si="5"/>
        <v>7583453.1400000006</v>
      </c>
    </row>
    <row r="28" spans="1:8" ht="22.5" x14ac:dyDescent="0.2">
      <c r="A28" s="16"/>
      <c r="B28" s="17" t="s">
        <v>31</v>
      </c>
      <c r="C28" s="25">
        <v>439398256</v>
      </c>
      <c r="D28" s="25">
        <v>176118326.93000001</v>
      </c>
      <c r="E28" s="25">
        <f t="shared" si="4"/>
        <v>615516582.93000007</v>
      </c>
      <c r="F28" s="25">
        <v>609168891.95000005</v>
      </c>
      <c r="G28" s="25">
        <v>609168891.95000005</v>
      </c>
      <c r="H28" s="25">
        <f t="shared" si="5"/>
        <v>169770635.95000005</v>
      </c>
    </row>
    <row r="29" spans="1:8" ht="22.5" x14ac:dyDescent="0.2">
      <c r="A29" s="16"/>
      <c r="B29" s="17" t="s">
        <v>27</v>
      </c>
      <c r="C29" s="25">
        <v>0</v>
      </c>
      <c r="D29" s="25">
        <v>0</v>
      </c>
      <c r="E29" s="25">
        <f t="shared" si="4"/>
        <v>0</v>
      </c>
      <c r="F29" s="25">
        <v>0</v>
      </c>
      <c r="G29" s="25">
        <v>0</v>
      </c>
      <c r="H29" s="25">
        <f t="shared" si="5"/>
        <v>0</v>
      </c>
    </row>
    <row r="30" spans="1:8" x14ac:dyDescent="0.2">
      <c r="A30" s="16"/>
      <c r="B30" s="17"/>
      <c r="C30" s="25"/>
      <c r="D30" s="25"/>
      <c r="E30" s="25"/>
      <c r="F30" s="25"/>
      <c r="G30" s="25"/>
      <c r="H30" s="25"/>
    </row>
    <row r="31" spans="1:8" x14ac:dyDescent="0.2">
      <c r="A31" s="41" t="s">
        <v>7</v>
      </c>
      <c r="B31" s="15"/>
      <c r="C31" s="26">
        <f t="shared" ref="C31:H31" si="6">SUM(C32:C35)</f>
        <v>0</v>
      </c>
      <c r="D31" s="26">
        <f t="shared" si="6"/>
        <v>0</v>
      </c>
      <c r="E31" s="26">
        <f t="shared" si="6"/>
        <v>0</v>
      </c>
      <c r="F31" s="26">
        <f t="shared" si="6"/>
        <v>0</v>
      </c>
      <c r="G31" s="26">
        <f t="shared" si="6"/>
        <v>0</v>
      </c>
      <c r="H31" s="26">
        <f t="shared" si="6"/>
        <v>0</v>
      </c>
    </row>
    <row r="32" spans="1:8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</row>
    <row r="33" spans="1:8" x14ac:dyDescent="0.2">
      <c r="A33" s="16"/>
      <c r="B33" s="17" t="s">
        <v>32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5" si="7">G33-C33</f>
        <v>0</v>
      </c>
    </row>
    <row r="34" spans="1:8" x14ac:dyDescent="0.2">
      <c r="A34" s="16"/>
      <c r="B34" s="17" t="s">
        <v>33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7"/>
        <v>0</v>
      </c>
    </row>
    <row r="35" spans="1:8" ht="22.5" x14ac:dyDescent="0.2">
      <c r="A35" s="16"/>
      <c r="B35" s="17" t="s">
        <v>27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si="7"/>
        <v>0</v>
      </c>
    </row>
    <row r="36" spans="1:8" x14ac:dyDescent="0.2">
      <c r="A36" s="16"/>
      <c r="B36" s="17"/>
      <c r="C36" s="25"/>
      <c r="D36" s="25"/>
      <c r="E36" s="25"/>
      <c r="F36" s="25"/>
      <c r="G36" s="25"/>
      <c r="H36" s="25"/>
    </row>
    <row r="37" spans="1:8" x14ac:dyDescent="0.2">
      <c r="A37" s="42" t="s">
        <v>34</v>
      </c>
      <c r="B37" s="18"/>
      <c r="C37" s="26">
        <f t="shared" ref="C37:H37" si="8">SUM(C38)</f>
        <v>0</v>
      </c>
      <c r="D37" s="26">
        <f t="shared" si="8"/>
        <v>71184510.049999997</v>
      </c>
      <c r="E37" s="26">
        <f t="shared" si="8"/>
        <v>71184510.049999997</v>
      </c>
      <c r="F37" s="26">
        <f t="shared" si="8"/>
        <v>40497244.609999999</v>
      </c>
      <c r="G37" s="26">
        <f t="shared" si="8"/>
        <v>40497244.609999999</v>
      </c>
      <c r="H37" s="26">
        <f t="shared" si="8"/>
        <v>40497244.609999999</v>
      </c>
    </row>
    <row r="38" spans="1:8" x14ac:dyDescent="0.2">
      <c r="A38" s="14"/>
      <c r="B38" s="17" t="s">
        <v>6</v>
      </c>
      <c r="C38" s="25">
        <v>0</v>
      </c>
      <c r="D38" s="25">
        <v>71184510.049999997</v>
      </c>
      <c r="E38" s="25">
        <f>C38+D38</f>
        <v>71184510.049999997</v>
      </c>
      <c r="F38" s="25">
        <v>40497244.609999999</v>
      </c>
      <c r="G38" s="25">
        <v>40497244.609999999</v>
      </c>
      <c r="H38" s="25">
        <f>G38-C38</f>
        <v>40497244.609999999</v>
      </c>
    </row>
    <row r="39" spans="1:8" x14ac:dyDescent="0.2">
      <c r="A39" s="19"/>
      <c r="B39" s="20" t="s">
        <v>14</v>
      </c>
      <c r="C39" s="23">
        <f>SUM(C37+C31+C21)</f>
        <v>655518244</v>
      </c>
      <c r="D39" s="23">
        <f t="shared" ref="D39:H39" si="9">SUM(D37+D31+D21)</f>
        <v>226215309.04000002</v>
      </c>
      <c r="E39" s="23">
        <f t="shared" si="9"/>
        <v>881733553.03999996</v>
      </c>
      <c r="F39" s="23">
        <f t="shared" si="9"/>
        <v>842323483.47000003</v>
      </c>
      <c r="G39" s="23">
        <f t="shared" si="9"/>
        <v>842323483.47000003</v>
      </c>
      <c r="H39" s="12">
        <f t="shared" si="9"/>
        <v>186805239.47000003</v>
      </c>
    </row>
    <row r="40" spans="1:8" x14ac:dyDescent="0.2">
      <c r="A40" s="28"/>
      <c r="B40" s="29"/>
      <c r="C40" s="30"/>
      <c r="D40" s="30"/>
      <c r="E40" s="30"/>
      <c r="F40" s="31" t="s">
        <v>22</v>
      </c>
      <c r="G40" s="32"/>
      <c r="H40" s="27"/>
    </row>
    <row r="42" spans="1:8" ht="22.5" x14ac:dyDescent="0.2">
      <c r="B42" s="38" t="s">
        <v>35</v>
      </c>
    </row>
    <row r="43" spans="1:8" x14ac:dyDescent="0.2">
      <c r="B43" s="39" t="s">
        <v>36</v>
      </c>
    </row>
    <row r="44" spans="1:8" ht="67.5" customHeight="1" x14ac:dyDescent="0.2">
      <c r="B44" s="45" t="s">
        <v>37</v>
      </c>
      <c r="C44" s="45"/>
      <c r="D44" s="45"/>
      <c r="E44" s="45"/>
      <c r="F44" s="45"/>
      <c r="G44" s="45"/>
      <c r="H44" s="45"/>
    </row>
  </sheetData>
  <sheetProtection formatCells="0" formatColumns="0" formatRows="0" insertRows="0" autoFilter="0"/>
  <mergeCells count="8">
    <mergeCell ref="B44:H44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39370078740157483" right="0.39370078740157483" top="0.39370078740157483" bottom="0.39370078740157483" header="0.31496062992125984" footer="0.31496062992125984"/>
  <pageSetup scale="85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2020-10-12T14:15:36Z</cp:lastPrinted>
  <dcterms:created xsi:type="dcterms:W3CDTF">2012-12-11T20:48:19Z</dcterms:created>
  <dcterms:modified xsi:type="dcterms:W3CDTF">2021-02-26T18:03:50Z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