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e\Documents\INFORMES TRIMESTRALES y CUENTA PUBLICA\2020\CUENTA PUBLICA 2020\DIGITALES\"/>
    </mc:Choice>
  </mc:AlternateContent>
  <bookViews>
    <workbookView xWindow="0" yWindow="0" windowWidth="21600" windowHeight="9435" tabRatio="885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CFG!$A$3:$H$40</definedName>
    <definedName name="_xlnm._FilterDatabase" localSheetId="0" hidden="1">COG!$A$3:$H$76</definedName>
    <definedName name="_xlnm.Print_Titles" localSheetId="0">COG!$1:$4</definedName>
  </definedNames>
  <calcPr calcId="152511"/>
</workbook>
</file>

<file path=xl/calcChain.xml><?xml version="1.0" encoding="utf-8"?>
<calcChain xmlns="http://schemas.openxmlformats.org/spreadsheetml/2006/main">
  <c r="G68" i="4" l="1"/>
  <c r="F68" i="4"/>
  <c r="D68" i="4"/>
  <c r="C68" i="4"/>
  <c r="E65" i="4"/>
  <c r="H65" i="4" s="1"/>
  <c r="E64" i="4"/>
  <c r="H64" i="4" s="1"/>
  <c r="E63" i="4"/>
  <c r="H63" i="4" s="1"/>
  <c r="E62" i="4"/>
  <c r="H62" i="4" s="1"/>
  <c r="E61" i="4"/>
  <c r="H61" i="4" s="1"/>
  <c r="E60" i="4"/>
  <c r="H60" i="4" s="1"/>
  <c r="E59" i="4"/>
  <c r="H59" i="4" s="1"/>
  <c r="E58" i="4"/>
  <c r="H58" i="4" s="1"/>
  <c r="E57" i="4"/>
  <c r="H57" i="4" s="1"/>
  <c r="E56" i="4"/>
  <c r="H56" i="4" s="1"/>
  <c r="E55" i="4"/>
  <c r="H55" i="4" s="1"/>
  <c r="E54" i="4"/>
  <c r="H54" i="4" s="1"/>
  <c r="E53" i="4"/>
  <c r="H53" i="4" s="1"/>
  <c r="E52" i="4"/>
  <c r="H52" i="4" s="1"/>
  <c r="E51" i="4"/>
  <c r="H51" i="4" s="1"/>
  <c r="E50" i="4"/>
  <c r="H50" i="4" s="1"/>
  <c r="E49" i="4"/>
  <c r="H49" i="4" s="1"/>
  <c r="E48" i="4"/>
  <c r="H48" i="4" s="1"/>
  <c r="E47" i="4"/>
  <c r="H47" i="4" s="1"/>
  <c r="E46" i="4"/>
  <c r="H46" i="4" s="1"/>
  <c r="E45" i="4"/>
  <c r="H45" i="4" s="1"/>
  <c r="E44" i="4"/>
  <c r="H44" i="4" s="1"/>
  <c r="E43" i="4"/>
  <c r="H43" i="4" s="1"/>
  <c r="E42" i="4"/>
  <c r="H42" i="4" s="1"/>
  <c r="E41" i="4"/>
  <c r="H41" i="4" s="1"/>
  <c r="E40" i="4"/>
  <c r="H40" i="4" s="1"/>
  <c r="E39" i="4"/>
  <c r="H39" i="4" s="1"/>
  <c r="E38" i="4"/>
  <c r="H38" i="4" s="1"/>
  <c r="E37" i="4"/>
  <c r="H37" i="4" s="1"/>
  <c r="E36" i="4"/>
  <c r="H36" i="4" s="1"/>
  <c r="E35" i="4"/>
  <c r="H35" i="4" s="1"/>
  <c r="E34" i="4"/>
  <c r="H34" i="4" s="1"/>
  <c r="E33" i="4"/>
  <c r="H33" i="4" s="1"/>
  <c r="E32" i="4"/>
  <c r="H32" i="4" s="1"/>
  <c r="E31" i="4"/>
  <c r="H31" i="4" s="1"/>
  <c r="E30" i="4"/>
  <c r="H30" i="4" s="1"/>
  <c r="E29" i="4"/>
  <c r="H29" i="4" s="1"/>
  <c r="E28" i="4"/>
  <c r="H28" i="4" s="1"/>
  <c r="E27" i="4"/>
  <c r="H27" i="4" s="1"/>
  <c r="E26" i="4"/>
  <c r="H26" i="4" s="1"/>
  <c r="E25" i="4"/>
  <c r="H25" i="4" s="1"/>
  <c r="E24" i="4"/>
  <c r="H24" i="4" s="1"/>
  <c r="E23" i="4"/>
  <c r="H23" i="4" s="1"/>
  <c r="E22" i="4"/>
  <c r="H22" i="4" s="1"/>
  <c r="E21" i="4"/>
  <c r="H21" i="4" s="1"/>
  <c r="E20" i="4"/>
  <c r="H20" i="4" s="1"/>
  <c r="E19" i="4"/>
  <c r="H19" i="4" s="1"/>
  <c r="E18" i="4"/>
  <c r="H18" i="4" s="1"/>
  <c r="E17" i="4"/>
  <c r="H17" i="4" s="1"/>
  <c r="E16" i="4"/>
  <c r="H16" i="4" s="1"/>
  <c r="E15" i="4"/>
  <c r="H15" i="4" s="1"/>
  <c r="E14" i="4"/>
  <c r="H14" i="4" s="1"/>
  <c r="E13" i="4"/>
  <c r="H13" i="4" s="1"/>
  <c r="E12" i="4"/>
  <c r="H12" i="4" s="1"/>
  <c r="E11" i="4"/>
  <c r="H11" i="4" s="1"/>
  <c r="E10" i="4"/>
  <c r="H10" i="4" s="1"/>
  <c r="E9" i="4"/>
  <c r="H9" i="4" s="1"/>
  <c r="E8" i="4"/>
  <c r="H8" i="4" s="1"/>
  <c r="E7" i="4"/>
  <c r="H7" i="4" s="1"/>
  <c r="G16" i="8"/>
  <c r="F16" i="8"/>
  <c r="D16" i="8"/>
  <c r="C16" i="8"/>
  <c r="E14" i="8"/>
  <c r="H14" i="8" s="1"/>
  <c r="E12" i="8"/>
  <c r="H12" i="8" s="1"/>
  <c r="E10" i="8"/>
  <c r="H10" i="8" s="1"/>
  <c r="E8" i="8"/>
  <c r="H8" i="8" s="1"/>
  <c r="E6" i="8"/>
  <c r="H6" i="8" s="1"/>
  <c r="E76" i="6"/>
  <c r="H76" i="6" s="1"/>
  <c r="E75" i="6"/>
  <c r="H75" i="6" s="1"/>
  <c r="E74" i="6"/>
  <c r="H74" i="6" s="1"/>
  <c r="E73" i="6"/>
  <c r="H73" i="6" s="1"/>
  <c r="E72" i="6"/>
  <c r="H72" i="6" s="1"/>
  <c r="E71" i="6"/>
  <c r="H71" i="6" s="1"/>
  <c r="E70" i="6"/>
  <c r="H70" i="6" s="1"/>
  <c r="G69" i="6"/>
  <c r="F69" i="6"/>
  <c r="E69" i="6"/>
  <c r="H69" i="6" s="1"/>
  <c r="D69" i="6"/>
  <c r="C69" i="6"/>
  <c r="E68" i="6"/>
  <c r="H68" i="6" s="1"/>
  <c r="E67" i="6"/>
  <c r="H67" i="6" s="1"/>
  <c r="E66" i="6"/>
  <c r="H66" i="6" s="1"/>
  <c r="G65" i="6"/>
  <c r="F65" i="6"/>
  <c r="E65" i="6"/>
  <c r="H65" i="6" s="1"/>
  <c r="D65" i="6"/>
  <c r="C65" i="6"/>
  <c r="E64" i="6"/>
  <c r="H64" i="6" s="1"/>
  <c r="E63" i="6"/>
  <c r="H63" i="6" s="1"/>
  <c r="E62" i="6"/>
  <c r="H62" i="6" s="1"/>
  <c r="E61" i="6"/>
  <c r="H61" i="6" s="1"/>
  <c r="E60" i="6"/>
  <c r="H60" i="6" s="1"/>
  <c r="E59" i="6"/>
  <c r="H59" i="6" s="1"/>
  <c r="E58" i="6"/>
  <c r="H58" i="6" s="1"/>
  <c r="G57" i="6"/>
  <c r="F57" i="6"/>
  <c r="E57" i="6"/>
  <c r="H57" i="6" s="1"/>
  <c r="D57" i="6"/>
  <c r="C57" i="6"/>
  <c r="E56" i="6"/>
  <c r="H56" i="6" s="1"/>
  <c r="E55" i="6"/>
  <c r="H55" i="6" s="1"/>
  <c r="E54" i="6"/>
  <c r="H54" i="6" s="1"/>
  <c r="G53" i="6"/>
  <c r="F53" i="6"/>
  <c r="E53" i="6"/>
  <c r="H53" i="6" s="1"/>
  <c r="D53" i="6"/>
  <c r="C53" i="6"/>
  <c r="E52" i="6"/>
  <c r="H52" i="6" s="1"/>
  <c r="E51" i="6"/>
  <c r="H51" i="6" s="1"/>
  <c r="E50" i="6"/>
  <c r="H50" i="6" s="1"/>
  <c r="E49" i="6"/>
  <c r="H49" i="6" s="1"/>
  <c r="E48" i="6"/>
  <c r="H48" i="6" s="1"/>
  <c r="E47" i="6"/>
  <c r="H47" i="6" s="1"/>
  <c r="E46" i="6"/>
  <c r="H46" i="6" s="1"/>
  <c r="E45" i="6"/>
  <c r="H45" i="6" s="1"/>
  <c r="E44" i="6"/>
  <c r="H44" i="6" s="1"/>
  <c r="G43" i="6"/>
  <c r="F43" i="6"/>
  <c r="E43" i="6"/>
  <c r="H43" i="6" s="1"/>
  <c r="D43" i="6"/>
  <c r="C43" i="6"/>
  <c r="E42" i="6"/>
  <c r="H42" i="6" s="1"/>
  <c r="E41" i="6"/>
  <c r="H41" i="6" s="1"/>
  <c r="E40" i="6"/>
  <c r="H40" i="6" s="1"/>
  <c r="E39" i="6"/>
  <c r="H39" i="6" s="1"/>
  <c r="E38" i="6"/>
  <c r="H38" i="6" s="1"/>
  <c r="E37" i="6"/>
  <c r="H37" i="6" s="1"/>
  <c r="E36" i="6"/>
  <c r="H36" i="6" s="1"/>
  <c r="E35" i="6"/>
  <c r="H35" i="6" s="1"/>
  <c r="E34" i="6"/>
  <c r="H34" i="6" s="1"/>
  <c r="G33" i="6"/>
  <c r="F33" i="6"/>
  <c r="E33" i="6"/>
  <c r="H33" i="6" s="1"/>
  <c r="D33" i="6"/>
  <c r="C33" i="6"/>
  <c r="E32" i="6"/>
  <c r="H32" i="6" s="1"/>
  <c r="E31" i="6"/>
  <c r="H31" i="6" s="1"/>
  <c r="E30" i="6"/>
  <c r="H30" i="6" s="1"/>
  <c r="E29" i="6"/>
  <c r="H29" i="6" s="1"/>
  <c r="E28" i="6"/>
  <c r="H28" i="6" s="1"/>
  <c r="E27" i="6"/>
  <c r="H27" i="6" s="1"/>
  <c r="E26" i="6"/>
  <c r="H26" i="6" s="1"/>
  <c r="E25" i="6"/>
  <c r="H25" i="6" s="1"/>
  <c r="E24" i="6"/>
  <c r="H24" i="6" s="1"/>
  <c r="G23" i="6"/>
  <c r="F23" i="6"/>
  <c r="E23" i="6"/>
  <c r="H23" i="6" s="1"/>
  <c r="D23" i="6"/>
  <c r="C23" i="6"/>
  <c r="E22" i="6"/>
  <c r="H22" i="6" s="1"/>
  <c r="E21" i="6"/>
  <c r="H21" i="6" s="1"/>
  <c r="E20" i="6"/>
  <c r="H20" i="6" s="1"/>
  <c r="E19" i="6"/>
  <c r="H19" i="6" s="1"/>
  <c r="E18" i="6"/>
  <c r="H18" i="6" s="1"/>
  <c r="E17" i="6"/>
  <c r="H17" i="6" s="1"/>
  <c r="E16" i="6"/>
  <c r="H16" i="6" s="1"/>
  <c r="E15" i="6"/>
  <c r="H15" i="6" s="1"/>
  <c r="E14" i="6"/>
  <c r="H14" i="6" s="1"/>
  <c r="G13" i="6"/>
  <c r="F13" i="6"/>
  <c r="E13" i="6"/>
  <c r="H13" i="6" s="1"/>
  <c r="D13" i="6"/>
  <c r="C13" i="6"/>
  <c r="E12" i="6"/>
  <c r="H12" i="6" s="1"/>
  <c r="E11" i="6"/>
  <c r="H11" i="6" s="1"/>
  <c r="E10" i="6"/>
  <c r="H10" i="6" s="1"/>
  <c r="E9" i="6"/>
  <c r="H9" i="6" s="1"/>
  <c r="E8" i="6"/>
  <c r="H8" i="6" s="1"/>
  <c r="E7" i="6"/>
  <c r="H7" i="6" s="1"/>
  <c r="E6" i="6"/>
  <c r="H6" i="6" s="1"/>
  <c r="G5" i="6"/>
  <c r="G77" i="6" s="1"/>
  <c r="F5" i="6"/>
  <c r="F77" i="6" s="1"/>
  <c r="E5" i="6"/>
  <c r="H5" i="6" s="1"/>
  <c r="D5" i="6"/>
  <c r="D77" i="6" s="1"/>
  <c r="C5" i="6"/>
  <c r="C77" i="6" s="1"/>
  <c r="H68" i="4" l="1"/>
  <c r="E68" i="4"/>
  <c r="H16" i="8"/>
  <c r="E16" i="8"/>
  <c r="H77" i="6"/>
  <c r="E77" i="6"/>
  <c r="D103" i="4" l="1"/>
  <c r="E103" i="4"/>
  <c r="F103" i="4"/>
  <c r="G103" i="4"/>
  <c r="H103" i="4"/>
  <c r="C103" i="4"/>
</calcChain>
</file>

<file path=xl/sharedStrings.xml><?xml version="1.0" encoding="utf-8"?>
<sst xmlns="http://schemas.openxmlformats.org/spreadsheetml/2006/main" count="252" uniqueCount="194">
  <si>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</si>
  <si>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</si>
  <si>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</si>
  <si>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</si>
  <si>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</si>
  <si>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</si>
  <si>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</si>
  <si>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</si>
  <si>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</si>
  <si>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</si>
  <si>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</si>
  <si>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</si>
  <si>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</si>
  <si>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</si>
  <si>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</si>
  <si>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</si>
  <si>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</si>
  <si>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</si>
  <si>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</si>
  <si>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</si>
  <si>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</si>
  <si>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</si>
  <si>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</si>
  <si>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</si>
  <si>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</si>
  <si>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</si>
  <si>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</si>
  <si>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</si>
  <si>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</si>
  <si>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</si>
  <si>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</si>
  <si>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</si>
  <si>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</si>
  <si>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</si>
  <si>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</si>
  <si>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</si>
  <si>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</si>
  <si>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</si>
  <si>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</si>
  <si>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</si>
  <si>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</si>
  <si>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</si>
  <si>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</si>
  <si>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</si>
  <si>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</si>
  <si>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</si>
  <si>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</si>
  <si>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</si>
  <si>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</si>
  <si>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</si>
  <si>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</si>
  <si>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</si>
  <si>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</si>
  <si>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</si>
  <si>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</si>
  <si>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</si>
  <si>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</si>
  <si>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</si>
  <si>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</si>
  <si>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</si>
  <si>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</si>
  <si>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</si>
  <si>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</si>
  <si>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</si>
  <si>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</si>
  <si>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</si>
  <si>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</si>
  <si>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</si>
  <si>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</si>
  <si>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</si>
  <si>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</si>
  <si>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</si>
  <si>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</si>
  <si>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</si>
  <si>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</si>
  <si>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</si>
  <si>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</si>
  <si>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</si>
  <si>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</si>
  <si>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</si>
  <si>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</si>
  <si>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</si>
  <si>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</si>
  <si>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</si>
  <si>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</si>
  <si>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</si>
  <si>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</si>
  <si>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</si>
  <si>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</si>
  <si>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</si>
  <si>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</si>
  <si>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</si>
  <si>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</si>
  <si>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</si>
  <si>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</si>
  <si>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</si>
  <si>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</si>
  <si>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</si>
  <si>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</si>
  <si>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</si>
  <si>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</si>
  <si>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</si>
  <si>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</si>
  <si>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</si>
  <si>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</si>
  <si>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</si>
  <si>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</si>
  <si>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</si>
  <si>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</si>
  <si>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</si>
  <si>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</si>
  <si>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</si>
  <si>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</si>
  <si>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</si>
  <si>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</si>
  <si>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</si>
  <si>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</si>
  <si>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</si>
  <si>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</si>
  <si>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</si>
  <si>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</si>
  <si>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</si>
  <si>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</si>
  <si>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</si>
  <si>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</si>
  <si>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</si>
  <si>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</si>
  <si>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NO APLICA</t>
  </si>
  <si>
    <t>Participaciones y Aportaciones</t>
  </si>
  <si>
    <t>PRESIDENTE MUNICIPAL</t>
  </si>
  <si>
    <t>SINDICATURA Y REGIDURÍA</t>
  </si>
  <si>
    <t>SECRETARIA PARTICULAR</t>
  </si>
  <si>
    <t>UNIDAD DE COMUNICACIÓN SOCIAL</t>
  </si>
  <si>
    <t>CONTRALORÍA MUNICIPAL</t>
  </si>
  <si>
    <t>UNID DE INNOVACIÓN Y POLÍTICAS PUB</t>
  </si>
  <si>
    <t>SECRETARÍA DEL H. AYUNTAMIENTO</t>
  </si>
  <si>
    <t>DIRECCIÓN GENERAL DE SERVICIOS JURÍDICOS</t>
  </si>
  <si>
    <t>JUZGADO ADMINISTRATIVO MUNICIPAL</t>
  </si>
  <si>
    <t>DIRECCIÓN DE LA FUNCIÓN EDILICIA</t>
  </si>
  <si>
    <t>DIRECCIÓN DE ARCHIVO MUNICIPAL</t>
  </si>
  <si>
    <t>UNIDAD DE ACCESO A LA INFORMACIÓN</t>
  </si>
  <si>
    <t>DIRECCIÓN DE GOBIERNO</t>
  </si>
  <si>
    <t>TESORERÍA MUNICIPAL</t>
  </si>
  <si>
    <t>DIRECCIÓN DE INGRESOS</t>
  </si>
  <si>
    <t>DIRECCIÓN DE CATASTRO E IMPUESTO PREDIAL</t>
  </si>
  <si>
    <t>COORDINACIÓN GENERAL DE FINANZAS</t>
  </si>
  <si>
    <t>COORDINACIÓN GENERAL DE ADMINISTRACIÓN</t>
  </si>
  <si>
    <t>DIR DE ADQ Y SERVICIOS GENERALES</t>
  </si>
  <si>
    <t>DIR DE RECURSOS HUMANOS</t>
  </si>
  <si>
    <t>DIR DE TECNOLOGÍAS DE LA INFORMACIÓN</t>
  </si>
  <si>
    <t>DIR GENERAL DE SERVICIOS PUBLICOS</t>
  </si>
  <si>
    <t>DIR DE SERVICIOS COMPLEMENTARIOS</t>
  </si>
  <si>
    <t>DIR DE SERVICIOS BÁSICOS</t>
  </si>
  <si>
    <t>DIR DE ALUMBRADO PÚBLICO</t>
  </si>
  <si>
    <t>DIR GRAL MED AMB Y ORD TERRITORIAL</t>
  </si>
  <si>
    <t>DIR TECNICA Y ADMINISTRATIVA</t>
  </si>
  <si>
    <t>DIR DE ADMINISTRACIÓN URBANA</t>
  </si>
  <si>
    <t>DIR DE IMAGEN URB Y GESTION DEL CH</t>
  </si>
  <si>
    <t>DIR DE ECOLOGÍA Y MEDIO AMBIENTE</t>
  </si>
  <si>
    <t>DIRECCION DE VIVIENDA</t>
  </si>
  <si>
    <t>DIRECCIÓN GENERAL DE OBRA PÚBLICA</t>
  </si>
  <si>
    <t>DIRECCIÓN TECNICA ADMINISTRATIVA DE OBRA</t>
  </si>
  <si>
    <t>DIRECCIÓN DE CONSTRUCCIÓN</t>
  </si>
  <si>
    <t>DIRECCIÓN DE PROGRAMACION DE OBRA Y ESTU</t>
  </si>
  <si>
    <t>DIRECCIÓN DE MANTENIMIENTO</t>
  </si>
  <si>
    <t>SECRETARIA DE SEGURIDAD CIUDADANA</t>
  </si>
  <si>
    <t>DIR GRAL TRANSITO, MOV Y TRANSP</t>
  </si>
  <si>
    <t>COMISARÍA DE LA POLICIA PREVENTIVA</t>
  </si>
  <si>
    <t>DIR DE PROTECCIÓN CIVIL</t>
  </si>
  <si>
    <t>DIR DE FISCALIZ Y CTROL DE REG</t>
  </si>
  <si>
    <t>DIR DE PARTIC Y ATENCIÓN A LA MUJER</t>
  </si>
  <si>
    <t>DIR GRAL DE DESARROLLO SOCIAL Y HUMANO</t>
  </si>
  <si>
    <t>DIR DE GESTIÓN Y PARTICIPACIÓN SOCIAL</t>
  </si>
  <si>
    <t>DIR DE DESARROLLO RURAL</t>
  </si>
  <si>
    <t>DIR DE PROYECTOS PRODUCTIVOS</t>
  </si>
  <si>
    <t>DIR DE ORGANIZACIONES Y PROG SOCIALES</t>
  </si>
  <si>
    <t>DIR DE SALUD</t>
  </si>
  <si>
    <t>DIR GRAL DE DESARROLLO TUR Y ECON</t>
  </si>
  <si>
    <t>DIR DE PROMOCIÓN TURÍSTICA</t>
  </si>
  <si>
    <t>DIR DE DESARROLLO TURÍSTICO</t>
  </si>
  <si>
    <t>DIR DE ATENCION A SECTORES PRODUCTIVOS</t>
  </si>
  <si>
    <t>DIR DE PROM ECON Y ATRAC DE INVERSIONES</t>
  </si>
  <si>
    <t>DIR GENERAL DE CULTURA Y EDUCACION</t>
  </si>
  <si>
    <t>DIR MUSEO MOMIAS</t>
  </si>
  <si>
    <t>DESARROLLO INTEGRAL PARA LA FAMILIA</t>
  </si>
  <si>
    <t>COMISION MUNICIPAL DEL DEPORTE Y ATENCIO</t>
  </si>
  <si>
    <t>INSTITUTO MUNICIPAL DE PLANEACIÓN DE GUA</t>
  </si>
  <si>
    <t>DIRECCIÓN DE MUSEO DE LAS MOMIAS</t>
  </si>
  <si>
    <t>Gobierno Municipal de Guanajuato
Estado Analítico del Ejercicio del Presupuesto de Egresos
Clasificación Administrativa
Del 01 de Enero al 31 de Diciembre de 2020</t>
  </si>
  <si>
    <t>Sector Paraestatal del Gobierno Municipal de Guanajuato
Estado Analítico del Ejercicio del Presupuesto de Egresos
Clasificación Administrativa
Del 01 de Enero al 31 de Diciembre de 2020</t>
  </si>
  <si>
    <t>MUNICIPIO DE GUANAJUATO
Estado Analítico del Ejercicio del Presupuesto de Egresos
Clasificación por Objeto del Gasto (Capítulo y Concepto)
del 01 de Enero al 31 de Diciembre de 2020</t>
  </si>
  <si>
    <t>MUNICIPIO DE GUANAJUATO
Estado Analítico del Ejercicio del Presupuesto de Egresos
Clasificación Económica (por Tipo de Gasto)
del 01 de Enero al 31 de Diciembre de 2020</t>
  </si>
  <si>
    <t>MUNICIPIO DE GUANAJUATO
Estado Analítico del Ejercicio del Presupuesto de Egresos
Clasificación Administrativa
del 01 de Enero al 31 de Diciembre de 2020</t>
  </si>
  <si>
    <t>MUNICIPIO DE GUANAJUATO
Estado Analítico del Ejercicio del Presupuesto de Egresos
Clasificación Funcional (Finalidad y Función)
del 01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</si>
</sst>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64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2" fillId="0" borderId="5" xfId="0" applyFont="1" applyFill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left"/>
      <protection locked="0"/>
    </xf>
    <xf numFmtId="4" fontId="2" fillId="0" borderId="13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2" fillId="0" borderId="6" xfId="0" applyFont="1" applyBorder="1" applyProtection="1"/>
    <xf numFmtId="0" fontId="6" fillId="0" borderId="5" xfId="0" applyFont="1" applyFill="1" applyBorder="1" applyProtection="1">
      <protection locked="0"/>
    </xf>
    <xf numFmtId="0" fontId="2" fillId="0" borderId="13" xfId="0" applyFont="1" applyBorder="1" applyProtection="1">
      <protection locked="0"/>
    </xf>
    <xf numFmtId="0" fontId="2" fillId="0" borderId="4" xfId="0" applyFont="1" applyFill="1" applyBorder="1" applyProtection="1">
      <protection locked="0"/>
    </xf>
    <xf numFmtId="4" fontId="6" fillId="0" borderId="8" xfId="0" applyNumberFormat="1" applyFont="1" applyFill="1" applyBorder="1" applyProtection="1">
      <protection locked="0"/>
    </xf>
    <xf numFmtId="0" fontId="2" fillId="0" borderId="3" xfId="9" applyFont="1" applyFill="1" applyBorder="1" applyAlignment="1">
      <alignment horizontal="center" vertical="center"/>
    </xf>
    <xf numFmtId="0" fontId="2" fillId="0" borderId="7" xfId="0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6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2" fillId="0" borderId="13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0" fontId="6" fillId="0" borderId="9" xfId="0" applyFont="1" applyFill="1" applyBorder="1" applyProtection="1">
      <protection locked="0"/>
    </xf>
    <xf numFmtId="0" fontId="6" fillId="0" borderId="10" xfId="0" applyFont="1" applyFill="1" applyBorder="1" applyAlignment="1" applyProtection="1">
      <alignment horizontal="left"/>
      <protection locked="0"/>
    </xf>
    <xf numFmtId="0" fontId="7" fillId="0" borderId="12" xfId="0" applyFont="1" applyBorder="1" applyAlignment="1" applyProtection="1">
      <alignment horizontal="center"/>
      <protection locked="0"/>
    </xf>
    <xf numFmtId="4" fontId="6" fillId="0" borderId="15" xfId="0" applyNumberFormat="1" applyFont="1" applyFill="1" applyBorder="1" applyProtection="1">
      <protection locked="0"/>
    </xf>
    <xf numFmtId="0" fontId="6" fillId="0" borderId="1" xfId="0" applyFont="1" applyFill="1" applyBorder="1" applyAlignment="1" applyProtection="1">
      <alignment horizontal="left"/>
    </xf>
    <xf numFmtId="4" fontId="2" fillId="0" borderId="15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3" xfId="9" applyNumberFormat="1" applyFont="1" applyFill="1" applyBorder="1" applyAlignment="1">
      <alignment horizontal="center" vertical="center" wrapText="1"/>
    </xf>
    <xf numFmtId="4" fontId="6" fillId="2" borderId="14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7"/>
  <sheetViews>
    <sheetView showGridLines="0" tabSelected="1" workbookViewId="0">
      <selection sqref="A1:H1"/>
    </sheetView>
  </sheetViews>
  <sheetFormatPr baseColWidth="10" defaultRowHeight="11.25" x14ac:dyDescent="0.2"/>
  <cols>
    <col min="1" max="1" width="5.8320312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0.1" customHeight="1" x14ac:dyDescent="0.2">
      <c r="A1" s="53" t="s">
        <v>190</v>
      </c>
      <c r="B1" s="54"/>
      <c r="C1" s="54"/>
      <c r="D1" s="54"/>
      <c r="E1" s="54"/>
      <c r="F1" s="54"/>
      <c r="G1" s="54"/>
      <c r="H1" s="55"/>
    </row>
    <row r="2" spans="1:8" x14ac:dyDescent="0.2">
      <c r="A2" s="58" t="s">
        <v>54</v>
      </c>
      <c r="B2" s="59"/>
      <c r="C2" s="53" t="s">
        <v>60</v>
      </c>
      <c r="D2" s="54"/>
      <c r="E2" s="54"/>
      <c r="F2" s="54"/>
      <c r="G2" s="55"/>
      <c r="H2" s="56" t="s">
        <v>59</v>
      </c>
    </row>
    <row r="3" spans="1:8" ht="24.95" customHeight="1" x14ac:dyDescent="0.2">
      <c r="A3" s="60"/>
      <c r="B3" s="61"/>
      <c r="C3" s="9" t="s">
        <v>55</v>
      </c>
      <c r="D3" s="9" t="s">
        <v>124</v>
      </c>
      <c r="E3" s="9" t="s">
        <v>56</v>
      </c>
      <c r="F3" s="9" t="s">
        <v>57</v>
      </c>
      <c r="G3" s="9" t="s">
        <v>58</v>
      </c>
      <c r="H3" s="57"/>
    </row>
    <row r="4" spans="1:8" x14ac:dyDescent="0.2">
      <c r="A4" s="62"/>
      <c r="B4" s="63"/>
      <c r="C4" s="10">
        <v>1</v>
      </c>
      <c r="D4" s="10">
        <v>2</v>
      </c>
      <c r="E4" s="10" t="s">
        <v>125</v>
      </c>
      <c r="F4" s="10">
        <v>4</v>
      </c>
      <c r="G4" s="10">
        <v>5</v>
      </c>
      <c r="H4" s="10" t="s">
        <v>126</v>
      </c>
    </row>
    <row r="5" spans="1:8" x14ac:dyDescent="0.2">
      <c r="A5" s="50" t="s">
        <v>61</v>
      </c>
      <c r="B5" s="7"/>
      <c r="C5" s="14">
        <f>SUM(C6:C12)</f>
        <v>370350160.41000003</v>
      </c>
      <c r="D5" s="14">
        <f>SUM(D6:D12)</f>
        <v>18771014.990000002</v>
      </c>
      <c r="E5" s="14">
        <f>C5+D5</f>
        <v>389121175.40000004</v>
      </c>
      <c r="F5" s="14">
        <f>SUM(F6:F12)</f>
        <v>383105419.46000004</v>
      </c>
      <c r="G5" s="14">
        <f>SUM(G6:G12)</f>
        <v>380023659.77999997</v>
      </c>
      <c r="H5" s="14">
        <f>E5-F5</f>
        <v>6015755.9399999976</v>
      </c>
    </row>
    <row r="6" spans="1:8" x14ac:dyDescent="0.2">
      <c r="A6" s="5"/>
      <c r="B6" s="11" t="s">
        <v>69</v>
      </c>
      <c r="C6" s="15">
        <v>108863763.40000001</v>
      </c>
      <c r="D6" s="15">
        <v>-1616099.22</v>
      </c>
      <c r="E6" s="15">
        <f t="shared" ref="E6:E69" si="0">C6+D6</f>
        <v>107247664.18000001</v>
      </c>
      <c r="F6" s="15">
        <v>106041681.8</v>
      </c>
      <c r="G6" s="15">
        <v>106041681.8</v>
      </c>
      <c r="H6" s="15">
        <f t="shared" ref="H6:H69" si="1">E6-F6</f>
        <v>1205982.3800000101</v>
      </c>
    </row>
    <row r="7" spans="1:8" x14ac:dyDescent="0.2">
      <c r="A7" s="5"/>
      <c r="B7" s="11" t="s">
        <v>70</v>
      </c>
      <c r="C7" s="15">
        <v>31128386.399999999</v>
      </c>
      <c r="D7" s="15">
        <v>18644959.27</v>
      </c>
      <c r="E7" s="15">
        <f t="shared" si="0"/>
        <v>49773345.670000002</v>
      </c>
      <c r="F7" s="15">
        <v>49705496.130000003</v>
      </c>
      <c r="G7" s="15">
        <v>49609018.950000003</v>
      </c>
      <c r="H7" s="15">
        <f t="shared" si="1"/>
        <v>67849.539999999106</v>
      </c>
    </row>
    <row r="8" spans="1:8" x14ac:dyDescent="0.2">
      <c r="A8" s="5"/>
      <c r="B8" s="11" t="s">
        <v>71</v>
      </c>
      <c r="C8" s="15">
        <v>38159234.159999996</v>
      </c>
      <c r="D8" s="15">
        <v>3007238.82</v>
      </c>
      <c r="E8" s="15">
        <f t="shared" si="0"/>
        <v>41166472.979999997</v>
      </c>
      <c r="F8" s="15">
        <v>39474398.840000004</v>
      </c>
      <c r="G8" s="15">
        <v>38741259.130000003</v>
      </c>
      <c r="H8" s="15">
        <f t="shared" si="1"/>
        <v>1692074.1399999931</v>
      </c>
    </row>
    <row r="9" spans="1:8" x14ac:dyDescent="0.2">
      <c r="A9" s="5"/>
      <c r="B9" s="11" t="s">
        <v>35</v>
      </c>
      <c r="C9" s="15">
        <v>71823385.950000003</v>
      </c>
      <c r="D9" s="15">
        <v>-3232554.34</v>
      </c>
      <c r="E9" s="15">
        <f t="shared" si="0"/>
        <v>68590831.609999999</v>
      </c>
      <c r="F9" s="15">
        <v>66744268.630000003</v>
      </c>
      <c r="G9" s="15">
        <v>66744268.630000003</v>
      </c>
      <c r="H9" s="15">
        <f t="shared" si="1"/>
        <v>1846562.9799999967</v>
      </c>
    </row>
    <row r="10" spans="1:8" x14ac:dyDescent="0.2">
      <c r="A10" s="5"/>
      <c r="B10" s="11" t="s">
        <v>72</v>
      </c>
      <c r="C10" s="15">
        <v>120375390.5</v>
      </c>
      <c r="D10" s="15">
        <v>1967470.46</v>
      </c>
      <c r="E10" s="15">
        <f t="shared" si="0"/>
        <v>122342860.95999999</v>
      </c>
      <c r="F10" s="15">
        <v>121139574.06</v>
      </c>
      <c r="G10" s="15">
        <v>118887431.27</v>
      </c>
      <c r="H10" s="15">
        <f t="shared" si="1"/>
        <v>1203286.8999999911</v>
      </c>
    </row>
    <row r="11" spans="1:8" x14ac:dyDescent="0.2">
      <c r="A11" s="5"/>
      <c r="B11" s="11" t="s">
        <v>36</v>
      </c>
      <c r="C11" s="15">
        <v>0</v>
      </c>
      <c r="D11" s="15">
        <v>0</v>
      </c>
      <c r="E11" s="15">
        <f t="shared" si="0"/>
        <v>0</v>
      </c>
      <c r="F11" s="15">
        <v>0</v>
      </c>
      <c r="G11" s="15">
        <v>0</v>
      </c>
      <c r="H11" s="15">
        <f t="shared" si="1"/>
        <v>0</v>
      </c>
    </row>
    <row r="12" spans="1:8" x14ac:dyDescent="0.2">
      <c r="A12" s="5"/>
      <c r="B12" s="11" t="s">
        <v>73</v>
      </c>
      <c r="C12" s="15">
        <v>0</v>
      </c>
      <c r="D12" s="15">
        <v>0</v>
      </c>
      <c r="E12" s="15">
        <f t="shared" si="0"/>
        <v>0</v>
      </c>
      <c r="F12" s="15">
        <v>0</v>
      </c>
      <c r="G12" s="15">
        <v>0</v>
      </c>
      <c r="H12" s="15">
        <f t="shared" si="1"/>
        <v>0</v>
      </c>
    </row>
    <row r="13" spans="1:8" x14ac:dyDescent="0.2">
      <c r="A13" s="50" t="s">
        <v>62</v>
      </c>
      <c r="B13" s="7"/>
      <c r="C13" s="15">
        <f>SUM(C14:C22)</f>
        <v>64764052.559999995</v>
      </c>
      <c r="D13" s="15">
        <f>SUM(D14:D22)</f>
        <v>-2425131.7699999996</v>
      </c>
      <c r="E13" s="15">
        <f t="shared" si="0"/>
        <v>62338920.789999992</v>
      </c>
      <c r="F13" s="15">
        <f>SUM(F14:F22)</f>
        <v>60011497.730000004</v>
      </c>
      <c r="G13" s="15">
        <f>SUM(G14:G22)</f>
        <v>55624995.170000002</v>
      </c>
      <c r="H13" s="15">
        <f t="shared" si="1"/>
        <v>2327423.0599999875</v>
      </c>
    </row>
    <row r="14" spans="1:8" x14ac:dyDescent="0.2">
      <c r="A14" s="5"/>
      <c r="B14" s="11" t="s">
        <v>74</v>
      </c>
      <c r="C14" s="15">
        <v>6525676.0300000003</v>
      </c>
      <c r="D14" s="15">
        <v>-152407.29999999999</v>
      </c>
      <c r="E14" s="15">
        <f t="shared" si="0"/>
        <v>6373268.7300000004</v>
      </c>
      <c r="F14" s="15">
        <v>6025164.2300000004</v>
      </c>
      <c r="G14" s="15">
        <v>6020314.0899999999</v>
      </c>
      <c r="H14" s="15">
        <f t="shared" si="1"/>
        <v>348104.5</v>
      </c>
    </row>
    <row r="15" spans="1:8" x14ac:dyDescent="0.2">
      <c r="A15" s="5"/>
      <c r="B15" s="11" t="s">
        <v>75</v>
      </c>
      <c r="C15" s="15">
        <v>4427867.4400000004</v>
      </c>
      <c r="D15" s="15">
        <v>-734592.65</v>
      </c>
      <c r="E15" s="15">
        <f t="shared" si="0"/>
        <v>3693274.7900000005</v>
      </c>
      <c r="F15" s="15">
        <v>3514555.36</v>
      </c>
      <c r="G15" s="15">
        <v>3510796.36</v>
      </c>
      <c r="H15" s="15">
        <f t="shared" si="1"/>
        <v>178719.43000000063</v>
      </c>
    </row>
    <row r="16" spans="1:8" x14ac:dyDescent="0.2">
      <c r="A16" s="5"/>
      <c r="B16" s="11" t="s">
        <v>76</v>
      </c>
      <c r="C16" s="15">
        <v>0</v>
      </c>
      <c r="D16" s="15">
        <v>0</v>
      </c>
      <c r="E16" s="15">
        <f t="shared" si="0"/>
        <v>0</v>
      </c>
      <c r="F16" s="15">
        <v>0</v>
      </c>
      <c r="G16" s="15">
        <v>0</v>
      </c>
      <c r="H16" s="15">
        <f t="shared" si="1"/>
        <v>0</v>
      </c>
    </row>
    <row r="17" spans="1:8" x14ac:dyDescent="0.2">
      <c r="A17" s="5"/>
      <c r="B17" s="11" t="s">
        <v>77</v>
      </c>
      <c r="C17" s="15">
        <v>15646173.359999999</v>
      </c>
      <c r="D17" s="15">
        <v>-6011582.79</v>
      </c>
      <c r="E17" s="15">
        <f t="shared" si="0"/>
        <v>9634590.5700000003</v>
      </c>
      <c r="F17" s="15">
        <v>9172878.8900000006</v>
      </c>
      <c r="G17" s="15">
        <v>9172614.9100000001</v>
      </c>
      <c r="H17" s="15">
        <f t="shared" si="1"/>
        <v>461711.6799999997</v>
      </c>
    </row>
    <row r="18" spans="1:8" x14ac:dyDescent="0.2">
      <c r="A18" s="5"/>
      <c r="B18" s="11" t="s">
        <v>78</v>
      </c>
      <c r="C18" s="15">
        <v>910511.67</v>
      </c>
      <c r="D18" s="15">
        <v>109969.44</v>
      </c>
      <c r="E18" s="15">
        <f t="shared" si="0"/>
        <v>1020481.1100000001</v>
      </c>
      <c r="F18" s="15">
        <v>969803.85</v>
      </c>
      <c r="G18" s="15">
        <v>969803.85</v>
      </c>
      <c r="H18" s="15">
        <f t="shared" si="1"/>
        <v>50677.260000000126</v>
      </c>
    </row>
    <row r="19" spans="1:8" x14ac:dyDescent="0.2">
      <c r="A19" s="5"/>
      <c r="B19" s="11" t="s">
        <v>79</v>
      </c>
      <c r="C19" s="15">
        <v>33043449.5</v>
      </c>
      <c r="D19" s="15">
        <v>1078011.79</v>
      </c>
      <c r="E19" s="15">
        <f t="shared" si="0"/>
        <v>34121461.289999999</v>
      </c>
      <c r="F19" s="15">
        <v>33026119.120000001</v>
      </c>
      <c r="G19" s="15">
        <v>30437113.399999999</v>
      </c>
      <c r="H19" s="15">
        <f t="shared" si="1"/>
        <v>1095342.1699999981</v>
      </c>
    </row>
    <row r="20" spans="1:8" x14ac:dyDescent="0.2">
      <c r="A20" s="5"/>
      <c r="B20" s="11" t="s">
        <v>80</v>
      </c>
      <c r="C20" s="15">
        <v>2100357.1200000001</v>
      </c>
      <c r="D20" s="15">
        <v>2787636.62</v>
      </c>
      <c r="E20" s="15">
        <f t="shared" si="0"/>
        <v>4887993.74</v>
      </c>
      <c r="F20" s="15">
        <v>4820481.7699999996</v>
      </c>
      <c r="G20" s="15">
        <v>4312165.13</v>
      </c>
      <c r="H20" s="15">
        <f t="shared" si="1"/>
        <v>67511.970000000671</v>
      </c>
    </row>
    <row r="21" spans="1:8" x14ac:dyDescent="0.2">
      <c r="A21" s="5"/>
      <c r="B21" s="11" t="s">
        <v>81</v>
      </c>
      <c r="C21" s="15">
        <v>264218.25</v>
      </c>
      <c r="D21" s="15">
        <v>1208983.43</v>
      </c>
      <c r="E21" s="15">
        <f t="shared" si="0"/>
        <v>1473201.68</v>
      </c>
      <c r="F21" s="15">
        <v>1469042.56</v>
      </c>
      <c r="G21" s="15">
        <v>189042.88</v>
      </c>
      <c r="H21" s="15">
        <f t="shared" si="1"/>
        <v>4159.1199999998789</v>
      </c>
    </row>
    <row r="22" spans="1:8" x14ac:dyDescent="0.2">
      <c r="A22" s="5"/>
      <c r="B22" s="11" t="s">
        <v>82</v>
      </c>
      <c r="C22" s="15">
        <v>1845799.19</v>
      </c>
      <c r="D22" s="15">
        <v>-711150.31</v>
      </c>
      <c r="E22" s="15">
        <f t="shared" si="0"/>
        <v>1134648.8799999999</v>
      </c>
      <c r="F22" s="15">
        <v>1013451.95</v>
      </c>
      <c r="G22" s="15">
        <v>1013144.55</v>
      </c>
      <c r="H22" s="15">
        <f t="shared" si="1"/>
        <v>121196.92999999993</v>
      </c>
    </row>
    <row r="23" spans="1:8" x14ac:dyDescent="0.2">
      <c r="A23" s="50" t="s">
        <v>63</v>
      </c>
      <c r="B23" s="7"/>
      <c r="C23" s="15">
        <f>SUM(C24:C32)</f>
        <v>99701653.019999996</v>
      </c>
      <c r="D23" s="15">
        <f>SUM(D24:D32)</f>
        <v>40488955.07</v>
      </c>
      <c r="E23" s="15">
        <f t="shared" si="0"/>
        <v>140190608.09</v>
      </c>
      <c r="F23" s="15">
        <f>SUM(F24:F32)</f>
        <v>116438824.7</v>
      </c>
      <c r="G23" s="15">
        <f>SUM(G24:G32)</f>
        <v>106776840.72</v>
      </c>
      <c r="H23" s="15">
        <f t="shared" si="1"/>
        <v>23751783.390000001</v>
      </c>
    </row>
    <row r="24" spans="1:8" x14ac:dyDescent="0.2">
      <c r="A24" s="5"/>
      <c r="B24" s="11" t="s">
        <v>83</v>
      </c>
      <c r="C24" s="15">
        <v>31199555.079999998</v>
      </c>
      <c r="D24" s="15">
        <v>15525243.140000001</v>
      </c>
      <c r="E24" s="15">
        <f t="shared" si="0"/>
        <v>46724798.219999999</v>
      </c>
      <c r="F24" s="15">
        <v>38019443.189999998</v>
      </c>
      <c r="G24" s="15">
        <v>34696798.25</v>
      </c>
      <c r="H24" s="15">
        <f t="shared" si="1"/>
        <v>8705355.0300000012</v>
      </c>
    </row>
    <row r="25" spans="1:8" x14ac:dyDescent="0.2">
      <c r="A25" s="5"/>
      <c r="B25" s="11" t="s">
        <v>84</v>
      </c>
      <c r="C25" s="15">
        <v>7668995.8600000003</v>
      </c>
      <c r="D25" s="15">
        <v>-1647136.12</v>
      </c>
      <c r="E25" s="15">
        <f t="shared" si="0"/>
        <v>6021859.7400000002</v>
      </c>
      <c r="F25" s="15">
        <v>5819696.8399999999</v>
      </c>
      <c r="G25" s="15">
        <v>5773296.8399999999</v>
      </c>
      <c r="H25" s="15">
        <f t="shared" si="1"/>
        <v>202162.90000000037</v>
      </c>
    </row>
    <row r="26" spans="1:8" x14ac:dyDescent="0.2">
      <c r="A26" s="5"/>
      <c r="B26" s="11" t="s">
        <v>85</v>
      </c>
      <c r="C26" s="15">
        <v>11779230.51</v>
      </c>
      <c r="D26" s="15">
        <v>7653528.1399999997</v>
      </c>
      <c r="E26" s="15">
        <f t="shared" si="0"/>
        <v>19432758.649999999</v>
      </c>
      <c r="F26" s="15">
        <v>17120692.77</v>
      </c>
      <c r="G26" s="15">
        <v>14192452.75</v>
      </c>
      <c r="H26" s="15">
        <f t="shared" si="1"/>
        <v>2312065.879999999</v>
      </c>
    </row>
    <row r="27" spans="1:8" x14ac:dyDescent="0.2">
      <c r="A27" s="5"/>
      <c r="B27" s="11" t="s">
        <v>86</v>
      </c>
      <c r="C27" s="15">
        <v>5089070.2699999996</v>
      </c>
      <c r="D27" s="15">
        <v>-118498.4</v>
      </c>
      <c r="E27" s="15">
        <f t="shared" si="0"/>
        <v>4970571.8699999992</v>
      </c>
      <c r="F27" s="15">
        <v>4852846.4800000004</v>
      </c>
      <c r="G27" s="15">
        <v>4842479.5599999996</v>
      </c>
      <c r="H27" s="15">
        <f t="shared" si="1"/>
        <v>117725.38999999873</v>
      </c>
    </row>
    <row r="28" spans="1:8" x14ac:dyDescent="0.2">
      <c r="A28" s="5"/>
      <c r="B28" s="11" t="s">
        <v>87</v>
      </c>
      <c r="C28" s="15">
        <v>17954491.890000001</v>
      </c>
      <c r="D28" s="15">
        <v>8370087.7800000003</v>
      </c>
      <c r="E28" s="15">
        <f t="shared" si="0"/>
        <v>26324579.670000002</v>
      </c>
      <c r="F28" s="15">
        <v>25590967.640000001</v>
      </c>
      <c r="G28" s="15">
        <v>23659879.969999999</v>
      </c>
      <c r="H28" s="15">
        <f t="shared" si="1"/>
        <v>733612.03000000119</v>
      </c>
    </row>
    <row r="29" spans="1:8" x14ac:dyDescent="0.2">
      <c r="A29" s="5"/>
      <c r="B29" s="11" t="s">
        <v>88</v>
      </c>
      <c r="C29" s="15">
        <v>8570697.7699999996</v>
      </c>
      <c r="D29" s="15">
        <v>1709596.75</v>
      </c>
      <c r="E29" s="15">
        <f t="shared" si="0"/>
        <v>10280294.52</v>
      </c>
      <c r="F29" s="15">
        <v>8992388.0299999993</v>
      </c>
      <c r="G29" s="15">
        <v>8870529.1600000001</v>
      </c>
      <c r="H29" s="15">
        <f t="shared" si="1"/>
        <v>1287906.4900000002</v>
      </c>
    </row>
    <row r="30" spans="1:8" x14ac:dyDescent="0.2">
      <c r="A30" s="5"/>
      <c r="B30" s="11" t="s">
        <v>89</v>
      </c>
      <c r="C30" s="15">
        <v>2113149.39</v>
      </c>
      <c r="D30" s="15">
        <v>-1557180.02</v>
      </c>
      <c r="E30" s="15">
        <f t="shared" si="0"/>
        <v>555969.37000000011</v>
      </c>
      <c r="F30" s="15">
        <v>446995.5</v>
      </c>
      <c r="G30" s="15">
        <v>446995.5</v>
      </c>
      <c r="H30" s="15">
        <f t="shared" si="1"/>
        <v>108973.87000000011</v>
      </c>
    </row>
    <row r="31" spans="1:8" x14ac:dyDescent="0.2">
      <c r="A31" s="5"/>
      <c r="B31" s="11" t="s">
        <v>90</v>
      </c>
      <c r="C31" s="15">
        <v>8841270.1999999993</v>
      </c>
      <c r="D31" s="15">
        <v>11199139.57</v>
      </c>
      <c r="E31" s="15">
        <f t="shared" si="0"/>
        <v>20040409.77</v>
      </c>
      <c r="F31" s="15">
        <v>10899103.720000001</v>
      </c>
      <c r="G31" s="15">
        <v>9597718.1600000001</v>
      </c>
      <c r="H31" s="15">
        <f t="shared" si="1"/>
        <v>9141306.0499999989</v>
      </c>
    </row>
    <row r="32" spans="1:8" x14ac:dyDescent="0.2">
      <c r="A32" s="5"/>
      <c r="B32" s="11" t="s">
        <v>19</v>
      </c>
      <c r="C32" s="15">
        <v>6485192.0499999998</v>
      </c>
      <c r="D32" s="15">
        <v>-645825.77</v>
      </c>
      <c r="E32" s="15">
        <f t="shared" si="0"/>
        <v>5839366.2799999993</v>
      </c>
      <c r="F32" s="15">
        <v>4696690.53</v>
      </c>
      <c r="G32" s="15">
        <v>4696690.53</v>
      </c>
      <c r="H32" s="15">
        <f t="shared" si="1"/>
        <v>1142675.7499999991</v>
      </c>
    </row>
    <row r="33" spans="1:8" x14ac:dyDescent="0.2">
      <c r="A33" s="50" t="s">
        <v>64</v>
      </c>
      <c r="B33" s="7"/>
      <c r="C33" s="15">
        <f>SUM(C34:C42)</f>
        <v>51775426.490000002</v>
      </c>
      <c r="D33" s="15">
        <f>SUM(D34:D42)</f>
        <v>4095574.2300000004</v>
      </c>
      <c r="E33" s="15">
        <f t="shared" si="0"/>
        <v>55871000.719999999</v>
      </c>
      <c r="F33" s="15">
        <f>SUM(F34:F42)</f>
        <v>55273195.68</v>
      </c>
      <c r="G33" s="15">
        <f>SUM(G34:G42)</f>
        <v>53949229.370000005</v>
      </c>
      <c r="H33" s="15">
        <f t="shared" si="1"/>
        <v>597805.03999999911</v>
      </c>
    </row>
    <row r="34" spans="1:8" x14ac:dyDescent="0.2">
      <c r="A34" s="5"/>
      <c r="B34" s="11" t="s">
        <v>91</v>
      </c>
      <c r="C34" s="15">
        <v>34170746.450000003</v>
      </c>
      <c r="D34" s="15">
        <v>-444754.42</v>
      </c>
      <c r="E34" s="15">
        <f t="shared" si="0"/>
        <v>33725992.030000001</v>
      </c>
      <c r="F34" s="15">
        <v>33725991.960000001</v>
      </c>
      <c r="G34" s="15">
        <v>33725991.960000001</v>
      </c>
      <c r="H34" s="15">
        <f t="shared" si="1"/>
        <v>7.0000000298023224E-2</v>
      </c>
    </row>
    <row r="35" spans="1:8" x14ac:dyDescent="0.2">
      <c r="A35" s="5"/>
      <c r="B35" s="11" t="s">
        <v>92</v>
      </c>
      <c r="C35" s="15">
        <v>0</v>
      </c>
      <c r="D35" s="15">
        <v>0</v>
      </c>
      <c r="E35" s="15">
        <f t="shared" si="0"/>
        <v>0</v>
      </c>
      <c r="F35" s="15">
        <v>0</v>
      </c>
      <c r="G35" s="15">
        <v>0</v>
      </c>
      <c r="H35" s="15">
        <f t="shared" si="1"/>
        <v>0</v>
      </c>
    </row>
    <row r="36" spans="1:8" x14ac:dyDescent="0.2">
      <c r="A36" s="5"/>
      <c r="B36" s="11" t="s">
        <v>93</v>
      </c>
      <c r="C36" s="15">
        <v>432000</v>
      </c>
      <c r="D36" s="15">
        <v>0</v>
      </c>
      <c r="E36" s="15">
        <f t="shared" si="0"/>
        <v>432000</v>
      </c>
      <c r="F36" s="15">
        <v>432000</v>
      </c>
      <c r="G36" s="15">
        <v>432000</v>
      </c>
      <c r="H36" s="15">
        <f t="shared" si="1"/>
        <v>0</v>
      </c>
    </row>
    <row r="37" spans="1:8" x14ac:dyDescent="0.2">
      <c r="A37" s="5"/>
      <c r="B37" s="11" t="s">
        <v>94</v>
      </c>
      <c r="C37" s="15">
        <v>17172680.039999999</v>
      </c>
      <c r="D37" s="15">
        <v>4540328.6500000004</v>
      </c>
      <c r="E37" s="15">
        <f t="shared" si="0"/>
        <v>21713008.689999998</v>
      </c>
      <c r="F37" s="15">
        <v>21115203.719999999</v>
      </c>
      <c r="G37" s="15">
        <v>19791237.41</v>
      </c>
      <c r="H37" s="15">
        <f t="shared" si="1"/>
        <v>597804.96999999881</v>
      </c>
    </row>
    <row r="38" spans="1:8" x14ac:dyDescent="0.2">
      <c r="A38" s="5"/>
      <c r="B38" s="11" t="s">
        <v>41</v>
      </c>
      <c r="C38" s="15">
        <v>0</v>
      </c>
      <c r="D38" s="15">
        <v>0</v>
      </c>
      <c r="E38" s="15">
        <f t="shared" si="0"/>
        <v>0</v>
      </c>
      <c r="F38" s="15">
        <v>0</v>
      </c>
      <c r="G38" s="15">
        <v>0</v>
      </c>
      <c r="H38" s="15">
        <f t="shared" si="1"/>
        <v>0</v>
      </c>
    </row>
    <row r="39" spans="1:8" x14ac:dyDescent="0.2">
      <c r="A39" s="5"/>
      <c r="B39" s="11" t="s">
        <v>95</v>
      </c>
      <c r="C39" s="15">
        <v>0</v>
      </c>
      <c r="D39" s="15">
        <v>0</v>
      </c>
      <c r="E39" s="15">
        <f t="shared" si="0"/>
        <v>0</v>
      </c>
      <c r="F39" s="15">
        <v>0</v>
      </c>
      <c r="G39" s="15">
        <v>0</v>
      </c>
      <c r="H39" s="15">
        <f t="shared" si="1"/>
        <v>0</v>
      </c>
    </row>
    <row r="40" spans="1:8" x14ac:dyDescent="0.2">
      <c r="A40" s="5"/>
      <c r="B40" s="11" t="s">
        <v>96</v>
      </c>
      <c r="C40" s="15">
        <v>0</v>
      </c>
      <c r="D40" s="15">
        <v>0</v>
      </c>
      <c r="E40" s="15">
        <f t="shared" si="0"/>
        <v>0</v>
      </c>
      <c r="F40" s="15">
        <v>0</v>
      </c>
      <c r="G40" s="15">
        <v>0</v>
      </c>
      <c r="H40" s="15">
        <f t="shared" si="1"/>
        <v>0</v>
      </c>
    </row>
    <row r="41" spans="1:8" x14ac:dyDescent="0.2">
      <c r="A41" s="5"/>
      <c r="B41" s="11" t="s">
        <v>37</v>
      </c>
      <c r="C41" s="15">
        <v>0</v>
      </c>
      <c r="D41" s="15">
        <v>0</v>
      </c>
      <c r="E41" s="15">
        <f t="shared" si="0"/>
        <v>0</v>
      </c>
      <c r="F41" s="15">
        <v>0</v>
      </c>
      <c r="G41" s="15">
        <v>0</v>
      </c>
      <c r="H41" s="15">
        <f t="shared" si="1"/>
        <v>0</v>
      </c>
    </row>
    <row r="42" spans="1:8" x14ac:dyDescent="0.2">
      <c r="A42" s="5"/>
      <c r="B42" s="11" t="s">
        <v>97</v>
      </c>
      <c r="C42" s="15">
        <v>0</v>
      </c>
      <c r="D42" s="15">
        <v>0</v>
      </c>
      <c r="E42" s="15">
        <f t="shared" si="0"/>
        <v>0</v>
      </c>
      <c r="F42" s="15">
        <v>0</v>
      </c>
      <c r="G42" s="15">
        <v>0</v>
      </c>
      <c r="H42" s="15">
        <f t="shared" si="1"/>
        <v>0</v>
      </c>
    </row>
    <row r="43" spans="1:8" x14ac:dyDescent="0.2">
      <c r="A43" s="50" t="s">
        <v>65</v>
      </c>
      <c r="B43" s="7"/>
      <c r="C43" s="15">
        <f>SUM(C44:C52)</f>
        <v>58580</v>
      </c>
      <c r="D43" s="15">
        <f>SUM(D44:D52)</f>
        <v>5795441.7999999998</v>
      </c>
      <c r="E43" s="15">
        <f t="shared" si="0"/>
        <v>5854021.7999999998</v>
      </c>
      <c r="F43" s="15">
        <f>SUM(F44:F52)</f>
        <v>5834046.9800000004</v>
      </c>
      <c r="G43" s="15">
        <f>SUM(G44:G52)</f>
        <v>5147949.95</v>
      </c>
      <c r="H43" s="15">
        <f t="shared" si="1"/>
        <v>19974.819999999367</v>
      </c>
    </row>
    <row r="44" spans="1:8" x14ac:dyDescent="0.2">
      <c r="A44" s="5"/>
      <c r="B44" s="11" t="s">
        <v>98</v>
      </c>
      <c r="C44" s="15">
        <v>12500</v>
      </c>
      <c r="D44" s="15">
        <v>746367.72</v>
      </c>
      <c r="E44" s="15">
        <f t="shared" si="0"/>
        <v>758867.72</v>
      </c>
      <c r="F44" s="15">
        <v>753895.07</v>
      </c>
      <c r="G44" s="15">
        <v>426658.04</v>
      </c>
      <c r="H44" s="15">
        <f t="shared" si="1"/>
        <v>4972.6500000000233</v>
      </c>
    </row>
    <row r="45" spans="1:8" x14ac:dyDescent="0.2">
      <c r="A45" s="5"/>
      <c r="B45" s="11" t="s">
        <v>99</v>
      </c>
      <c r="C45" s="15">
        <v>0</v>
      </c>
      <c r="D45" s="15">
        <v>41000</v>
      </c>
      <c r="E45" s="15">
        <f t="shared" si="0"/>
        <v>41000</v>
      </c>
      <c r="F45" s="15">
        <v>25998.880000000001</v>
      </c>
      <c r="G45" s="15">
        <v>13998.88</v>
      </c>
      <c r="H45" s="15">
        <f t="shared" si="1"/>
        <v>15001.119999999999</v>
      </c>
    </row>
    <row r="46" spans="1:8" x14ac:dyDescent="0.2">
      <c r="A46" s="5"/>
      <c r="B46" s="11" t="s">
        <v>100</v>
      </c>
      <c r="C46" s="15">
        <v>28080</v>
      </c>
      <c r="D46" s="15">
        <v>24120</v>
      </c>
      <c r="E46" s="15">
        <f t="shared" si="0"/>
        <v>52200</v>
      </c>
      <c r="F46" s="15">
        <v>52200</v>
      </c>
      <c r="G46" s="15">
        <v>52200</v>
      </c>
      <c r="H46" s="15">
        <f t="shared" si="1"/>
        <v>0</v>
      </c>
    </row>
    <row r="47" spans="1:8" x14ac:dyDescent="0.2">
      <c r="A47" s="5"/>
      <c r="B47" s="11" t="s">
        <v>101</v>
      </c>
      <c r="C47" s="15">
        <v>0</v>
      </c>
      <c r="D47" s="15">
        <v>2464074</v>
      </c>
      <c r="E47" s="15">
        <f t="shared" si="0"/>
        <v>2464074</v>
      </c>
      <c r="F47" s="15">
        <v>2464074</v>
      </c>
      <c r="G47" s="15">
        <v>2430084</v>
      </c>
      <c r="H47" s="15">
        <f t="shared" si="1"/>
        <v>0</v>
      </c>
    </row>
    <row r="48" spans="1:8" x14ac:dyDescent="0.2">
      <c r="A48" s="5"/>
      <c r="B48" s="11" t="s">
        <v>102</v>
      </c>
      <c r="C48" s="15">
        <v>0</v>
      </c>
      <c r="D48" s="15">
        <v>0</v>
      </c>
      <c r="E48" s="15">
        <f t="shared" si="0"/>
        <v>0</v>
      </c>
      <c r="F48" s="15">
        <v>0</v>
      </c>
      <c r="G48" s="15">
        <v>0</v>
      </c>
      <c r="H48" s="15">
        <f t="shared" si="1"/>
        <v>0</v>
      </c>
    </row>
    <row r="49" spans="1:8" x14ac:dyDescent="0.2">
      <c r="A49" s="5"/>
      <c r="B49" s="11" t="s">
        <v>103</v>
      </c>
      <c r="C49" s="15">
        <v>0</v>
      </c>
      <c r="D49" s="15">
        <v>274112.96000000002</v>
      </c>
      <c r="E49" s="15">
        <f t="shared" si="0"/>
        <v>274112.96000000002</v>
      </c>
      <c r="F49" s="15">
        <v>274111.90999999997</v>
      </c>
      <c r="G49" s="15">
        <v>274111.90999999997</v>
      </c>
      <c r="H49" s="15">
        <f t="shared" si="1"/>
        <v>1.0500000000465661</v>
      </c>
    </row>
    <row r="50" spans="1:8" x14ac:dyDescent="0.2">
      <c r="A50" s="5"/>
      <c r="B50" s="11" t="s">
        <v>104</v>
      </c>
      <c r="C50" s="15">
        <v>0</v>
      </c>
      <c r="D50" s="15">
        <v>0</v>
      </c>
      <c r="E50" s="15">
        <f t="shared" si="0"/>
        <v>0</v>
      </c>
      <c r="F50" s="15">
        <v>0</v>
      </c>
      <c r="G50" s="15">
        <v>0</v>
      </c>
      <c r="H50" s="15">
        <f t="shared" si="1"/>
        <v>0</v>
      </c>
    </row>
    <row r="51" spans="1:8" x14ac:dyDescent="0.2">
      <c r="A51" s="5"/>
      <c r="B51" s="11" t="s">
        <v>105</v>
      </c>
      <c r="C51" s="15">
        <v>0</v>
      </c>
      <c r="D51" s="15">
        <v>2263767.12</v>
      </c>
      <c r="E51" s="15">
        <f t="shared" si="0"/>
        <v>2263767.12</v>
      </c>
      <c r="F51" s="15">
        <v>2263767.12</v>
      </c>
      <c r="G51" s="15">
        <v>1950897.12</v>
      </c>
      <c r="H51" s="15">
        <f t="shared" si="1"/>
        <v>0</v>
      </c>
    </row>
    <row r="52" spans="1:8" x14ac:dyDescent="0.2">
      <c r="A52" s="5"/>
      <c r="B52" s="11" t="s">
        <v>106</v>
      </c>
      <c r="C52" s="15">
        <v>18000</v>
      </c>
      <c r="D52" s="15">
        <v>-18000</v>
      </c>
      <c r="E52" s="15">
        <f t="shared" si="0"/>
        <v>0</v>
      </c>
      <c r="F52" s="15">
        <v>0</v>
      </c>
      <c r="G52" s="15">
        <v>0</v>
      </c>
      <c r="H52" s="15">
        <f t="shared" si="1"/>
        <v>0</v>
      </c>
    </row>
    <row r="53" spans="1:8" x14ac:dyDescent="0.2">
      <c r="A53" s="50" t="s">
        <v>66</v>
      </c>
      <c r="B53" s="7"/>
      <c r="C53" s="15">
        <f>SUM(C54:C56)</f>
        <v>41639199</v>
      </c>
      <c r="D53" s="15">
        <f>SUM(D54:D56)</f>
        <v>178242905.5</v>
      </c>
      <c r="E53" s="15">
        <f t="shared" si="0"/>
        <v>219882104.5</v>
      </c>
      <c r="F53" s="15">
        <f>SUM(F54:F56)</f>
        <v>137744400.96000001</v>
      </c>
      <c r="G53" s="15">
        <f>SUM(G54:G56)</f>
        <v>88285838.239999995</v>
      </c>
      <c r="H53" s="15">
        <f t="shared" si="1"/>
        <v>82137703.539999992</v>
      </c>
    </row>
    <row r="54" spans="1:8" x14ac:dyDescent="0.2">
      <c r="A54" s="5"/>
      <c r="B54" s="11" t="s">
        <v>107</v>
      </c>
      <c r="C54" s="15">
        <v>41089199</v>
      </c>
      <c r="D54" s="15">
        <v>171374374.53999999</v>
      </c>
      <c r="E54" s="15">
        <f t="shared" si="0"/>
        <v>212463573.53999999</v>
      </c>
      <c r="F54" s="15">
        <v>130998617.66</v>
      </c>
      <c r="G54" s="15">
        <v>82983846.439999998</v>
      </c>
      <c r="H54" s="15">
        <f t="shared" si="1"/>
        <v>81464955.879999995</v>
      </c>
    </row>
    <row r="55" spans="1:8" x14ac:dyDescent="0.2">
      <c r="A55" s="5"/>
      <c r="B55" s="11" t="s">
        <v>108</v>
      </c>
      <c r="C55" s="15">
        <v>550000</v>
      </c>
      <c r="D55" s="15">
        <v>6868530.96</v>
      </c>
      <c r="E55" s="15">
        <f t="shared" si="0"/>
        <v>7418530.96</v>
      </c>
      <c r="F55" s="15">
        <v>6745783.2999999998</v>
      </c>
      <c r="G55" s="15">
        <v>5301991.8</v>
      </c>
      <c r="H55" s="15">
        <f t="shared" si="1"/>
        <v>672747.66000000015</v>
      </c>
    </row>
    <row r="56" spans="1:8" x14ac:dyDescent="0.2">
      <c r="A56" s="5"/>
      <c r="B56" s="11" t="s">
        <v>109</v>
      </c>
      <c r="C56" s="15">
        <v>0</v>
      </c>
      <c r="D56" s="15">
        <v>0</v>
      </c>
      <c r="E56" s="15">
        <f t="shared" si="0"/>
        <v>0</v>
      </c>
      <c r="F56" s="15">
        <v>0</v>
      </c>
      <c r="G56" s="15">
        <v>0</v>
      </c>
      <c r="H56" s="15">
        <f t="shared" si="1"/>
        <v>0</v>
      </c>
    </row>
    <row r="57" spans="1:8" x14ac:dyDescent="0.2">
      <c r="A57" s="50" t="s">
        <v>67</v>
      </c>
      <c r="B57" s="7"/>
      <c r="C57" s="15">
        <f>SUM(C58:C64)</f>
        <v>11647032.119999999</v>
      </c>
      <c r="D57" s="15">
        <f>SUM(D58:D64)</f>
        <v>-11646843.869999999</v>
      </c>
      <c r="E57" s="15">
        <f t="shared" si="0"/>
        <v>188.25</v>
      </c>
      <c r="F57" s="15">
        <f>SUM(F58:F64)</f>
        <v>0</v>
      </c>
      <c r="G57" s="15">
        <f>SUM(G58:G64)</f>
        <v>0</v>
      </c>
      <c r="H57" s="15">
        <f t="shared" si="1"/>
        <v>188.25</v>
      </c>
    </row>
    <row r="58" spans="1:8" x14ac:dyDescent="0.2">
      <c r="A58" s="5"/>
      <c r="B58" s="11" t="s">
        <v>110</v>
      </c>
      <c r="C58" s="15">
        <v>0</v>
      </c>
      <c r="D58" s="15">
        <v>0</v>
      </c>
      <c r="E58" s="15">
        <f t="shared" si="0"/>
        <v>0</v>
      </c>
      <c r="F58" s="15">
        <v>0</v>
      </c>
      <c r="G58" s="15">
        <v>0</v>
      </c>
      <c r="H58" s="15">
        <f t="shared" si="1"/>
        <v>0</v>
      </c>
    </row>
    <row r="59" spans="1:8" x14ac:dyDescent="0.2">
      <c r="A59" s="5"/>
      <c r="B59" s="11" t="s">
        <v>111</v>
      </c>
      <c r="C59" s="15">
        <v>0</v>
      </c>
      <c r="D59" s="15">
        <v>0</v>
      </c>
      <c r="E59" s="15">
        <f t="shared" si="0"/>
        <v>0</v>
      </c>
      <c r="F59" s="15">
        <v>0</v>
      </c>
      <c r="G59" s="15">
        <v>0</v>
      </c>
      <c r="H59" s="15">
        <f t="shared" si="1"/>
        <v>0</v>
      </c>
    </row>
    <row r="60" spans="1:8" x14ac:dyDescent="0.2">
      <c r="A60" s="5"/>
      <c r="B60" s="11" t="s">
        <v>112</v>
      </c>
      <c r="C60" s="15">
        <v>0</v>
      </c>
      <c r="D60" s="15">
        <v>0</v>
      </c>
      <c r="E60" s="15">
        <f t="shared" si="0"/>
        <v>0</v>
      </c>
      <c r="F60" s="15">
        <v>0</v>
      </c>
      <c r="G60" s="15">
        <v>0</v>
      </c>
      <c r="H60" s="15">
        <f t="shared" si="1"/>
        <v>0</v>
      </c>
    </row>
    <row r="61" spans="1:8" x14ac:dyDescent="0.2">
      <c r="A61" s="5"/>
      <c r="B61" s="11" t="s">
        <v>113</v>
      </c>
      <c r="C61" s="15">
        <v>0</v>
      </c>
      <c r="D61" s="15">
        <v>0</v>
      </c>
      <c r="E61" s="15">
        <f t="shared" si="0"/>
        <v>0</v>
      </c>
      <c r="F61" s="15">
        <v>0</v>
      </c>
      <c r="G61" s="15">
        <v>0</v>
      </c>
      <c r="H61" s="15">
        <f t="shared" si="1"/>
        <v>0</v>
      </c>
    </row>
    <row r="62" spans="1:8" x14ac:dyDescent="0.2">
      <c r="A62" s="5"/>
      <c r="B62" s="11" t="s">
        <v>114</v>
      </c>
      <c r="C62" s="15">
        <v>0</v>
      </c>
      <c r="D62" s="15">
        <v>0</v>
      </c>
      <c r="E62" s="15">
        <f t="shared" si="0"/>
        <v>0</v>
      </c>
      <c r="F62" s="15">
        <v>0</v>
      </c>
      <c r="G62" s="15">
        <v>0</v>
      </c>
      <c r="H62" s="15">
        <f t="shared" si="1"/>
        <v>0</v>
      </c>
    </row>
    <row r="63" spans="1:8" x14ac:dyDescent="0.2">
      <c r="A63" s="5"/>
      <c r="B63" s="11" t="s">
        <v>115</v>
      </c>
      <c r="C63" s="15">
        <v>0</v>
      </c>
      <c r="D63" s="15">
        <v>0</v>
      </c>
      <c r="E63" s="15">
        <f t="shared" si="0"/>
        <v>0</v>
      </c>
      <c r="F63" s="15">
        <v>0</v>
      </c>
      <c r="G63" s="15">
        <v>0</v>
      </c>
      <c r="H63" s="15">
        <f t="shared" si="1"/>
        <v>0</v>
      </c>
    </row>
    <row r="64" spans="1:8" x14ac:dyDescent="0.2">
      <c r="A64" s="5"/>
      <c r="B64" s="11" t="s">
        <v>116</v>
      </c>
      <c r="C64" s="15">
        <v>11647032.119999999</v>
      </c>
      <c r="D64" s="15">
        <v>-11646843.869999999</v>
      </c>
      <c r="E64" s="15">
        <f t="shared" si="0"/>
        <v>188.25</v>
      </c>
      <c r="F64" s="15">
        <v>0</v>
      </c>
      <c r="G64" s="15">
        <v>0</v>
      </c>
      <c r="H64" s="15">
        <f t="shared" si="1"/>
        <v>188.25</v>
      </c>
    </row>
    <row r="65" spans="1:8" x14ac:dyDescent="0.2">
      <c r="A65" s="50" t="s">
        <v>128</v>
      </c>
      <c r="B65" s="7"/>
      <c r="C65" s="15">
        <f>SUM(C66:C68)</f>
        <v>10435966.4</v>
      </c>
      <c r="D65" s="15">
        <f>SUM(D66:D68)</f>
        <v>-6460966.4000000004</v>
      </c>
      <c r="E65" s="15">
        <f t="shared" si="0"/>
        <v>3975000</v>
      </c>
      <c r="F65" s="15">
        <f>SUM(F66:F68)</f>
        <v>3925000</v>
      </c>
      <c r="G65" s="15">
        <f>SUM(G66:G68)</f>
        <v>3925000</v>
      </c>
      <c r="H65" s="15">
        <f t="shared" si="1"/>
        <v>50000</v>
      </c>
    </row>
    <row r="66" spans="1:8" x14ac:dyDescent="0.2">
      <c r="A66" s="5"/>
      <c r="B66" s="11" t="s">
        <v>38</v>
      </c>
      <c r="C66" s="15">
        <v>0</v>
      </c>
      <c r="D66" s="15">
        <v>0</v>
      </c>
      <c r="E66" s="15">
        <f t="shared" si="0"/>
        <v>0</v>
      </c>
      <c r="F66" s="15">
        <v>0</v>
      </c>
      <c r="G66" s="15">
        <v>0</v>
      </c>
      <c r="H66" s="15">
        <f t="shared" si="1"/>
        <v>0</v>
      </c>
    </row>
    <row r="67" spans="1:8" x14ac:dyDescent="0.2">
      <c r="A67" s="5"/>
      <c r="B67" s="11" t="s">
        <v>39</v>
      </c>
      <c r="C67" s="15">
        <v>0</v>
      </c>
      <c r="D67" s="15">
        <v>0</v>
      </c>
      <c r="E67" s="15">
        <f t="shared" si="0"/>
        <v>0</v>
      </c>
      <c r="F67" s="15">
        <v>0</v>
      </c>
      <c r="G67" s="15">
        <v>0</v>
      </c>
      <c r="H67" s="15">
        <f t="shared" si="1"/>
        <v>0</v>
      </c>
    </row>
    <row r="68" spans="1:8" x14ac:dyDescent="0.2">
      <c r="A68" s="5"/>
      <c r="B68" s="11" t="s">
        <v>40</v>
      </c>
      <c r="C68" s="15">
        <v>10435966.4</v>
      </c>
      <c r="D68" s="15">
        <v>-6460966.4000000004</v>
      </c>
      <c r="E68" s="15">
        <f t="shared" si="0"/>
        <v>3975000</v>
      </c>
      <c r="F68" s="15">
        <v>3925000</v>
      </c>
      <c r="G68" s="15">
        <v>3925000</v>
      </c>
      <c r="H68" s="15">
        <f t="shared" si="1"/>
        <v>50000</v>
      </c>
    </row>
    <row r="69" spans="1:8" x14ac:dyDescent="0.2">
      <c r="A69" s="50" t="s">
        <v>68</v>
      </c>
      <c r="B69" s="7"/>
      <c r="C69" s="15">
        <f>SUM(C70:C76)</f>
        <v>5146174</v>
      </c>
      <c r="D69" s="15">
        <f>SUM(D70:D76)</f>
        <v>-645640.51</v>
      </c>
      <c r="E69" s="15">
        <f t="shared" si="0"/>
        <v>4500533.49</v>
      </c>
      <c r="F69" s="15">
        <f>SUM(F70:F76)</f>
        <v>4500533.49</v>
      </c>
      <c r="G69" s="15">
        <f>SUM(G70:G76)</f>
        <v>4500533.49</v>
      </c>
      <c r="H69" s="15">
        <f t="shared" si="1"/>
        <v>0</v>
      </c>
    </row>
    <row r="70" spans="1:8" x14ac:dyDescent="0.2">
      <c r="A70" s="5"/>
      <c r="B70" s="11" t="s">
        <v>117</v>
      </c>
      <c r="C70" s="15">
        <v>3396174</v>
      </c>
      <c r="D70" s="15">
        <v>-0.6</v>
      </c>
      <c r="E70" s="15">
        <f t="shared" ref="E70:E76" si="2">C70+D70</f>
        <v>3396173.4</v>
      </c>
      <c r="F70" s="15">
        <v>3396173.4</v>
      </c>
      <c r="G70" s="15">
        <v>3396173.4</v>
      </c>
      <c r="H70" s="15">
        <f t="shared" ref="H70:H76" si="3">E70-F70</f>
        <v>0</v>
      </c>
    </row>
    <row r="71" spans="1:8" x14ac:dyDescent="0.2">
      <c r="A71" s="5"/>
      <c r="B71" s="11" t="s">
        <v>118</v>
      </c>
      <c r="C71" s="15">
        <v>1750000</v>
      </c>
      <c r="D71" s="15">
        <v>-645639.91</v>
      </c>
      <c r="E71" s="15">
        <f t="shared" si="2"/>
        <v>1104360.0899999999</v>
      </c>
      <c r="F71" s="15">
        <v>1104360.0900000001</v>
      </c>
      <c r="G71" s="15">
        <v>1104360.0900000001</v>
      </c>
      <c r="H71" s="15">
        <f t="shared" si="3"/>
        <v>0</v>
      </c>
    </row>
    <row r="72" spans="1:8" x14ac:dyDescent="0.2">
      <c r="A72" s="5"/>
      <c r="B72" s="11" t="s">
        <v>119</v>
      </c>
      <c r="C72" s="15">
        <v>0</v>
      </c>
      <c r="D72" s="15">
        <v>0</v>
      </c>
      <c r="E72" s="15">
        <f t="shared" si="2"/>
        <v>0</v>
      </c>
      <c r="F72" s="15">
        <v>0</v>
      </c>
      <c r="G72" s="15">
        <v>0</v>
      </c>
      <c r="H72" s="15">
        <f t="shared" si="3"/>
        <v>0</v>
      </c>
    </row>
    <row r="73" spans="1:8" x14ac:dyDescent="0.2">
      <c r="A73" s="5"/>
      <c r="B73" s="11" t="s">
        <v>120</v>
      </c>
      <c r="C73" s="15">
        <v>0</v>
      </c>
      <c r="D73" s="15">
        <v>0</v>
      </c>
      <c r="E73" s="15">
        <f t="shared" si="2"/>
        <v>0</v>
      </c>
      <c r="F73" s="15">
        <v>0</v>
      </c>
      <c r="G73" s="15">
        <v>0</v>
      </c>
      <c r="H73" s="15">
        <f t="shared" si="3"/>
        <v>0</v>
      </c>
    </row>
    <row r="74" spans="1:8" x14ac:dyDescent="0.2">
      <c r="A74" s="5"/>
      <c r="B74" s="11" t="s">
        <v>121</v>
      </c>
      <c r="C74" s="15">
        <v>0</v>
      </c>
      <c r="D74" s="15">
        <v>0</v>
      </c>
      <c r="E74" s="15">
        <f t="shared" si="2"/>
        <v>0</v>
      </c>
      <c r="F74" s="15">
        <v>0</v>
      </c>
      <c r="G74" s="15">
        <v>0</v>
      </c>
      <c r="H74" s="15">
        <f t="shared" si="3"/>
        <v>0</v>
      </c>
    </row>
    <row r="75" spans="1:8" x14ac:dyDescent="0.2">
      <c r="A75" s="5"/>
      <c r="B75" s="11" t="s">
        <v>122</v>
      </c>
      <c r="C75" s="15">
        <v>0</v>
      </c>
      <c r="D75" s="15">
        <v>0</v>
      </c>
      <c r="E75" s="15">
        <f t="shared" si="2"/>
        <v>0</v>
      </c>
      <c r="F75" s="15">
        <v>0</v>
      </c>
      <c r="G75" s="15">
        <v>0</v>
      </c>
      <c r="H75" s="15">
        <f t="shared" si="3"/>
        <v>0</v>
      </c>
    </row>
    <row r="76" spans="1:8" x14ac:dyDescent="0.2">
      <c r="A76" s="6"/>
      <c r="B76" s="12" t="s">
        <v>123</v>
      </c>
      <c r="C76" s="16">
        <v>0</v>
      </c>
      <c r="D76" s="16">
        <v>0</v>
      </c>
      <c r="E76" s="16">
        <f t="shared" si="2"/>
        <v>0</v>
      </c>
      <c r="F76" s="16">
        <v>0</v>
      </c>
      <c r="G76" s="16">
        <v>0</v>
      </c>
      <c r="H76" s="16">
        <f t="shared" si="3"/>
        <v>0</v>
      </c>
    </row>
    <row r="77" spans="1:8" x14ac:dyDescent="0.2">
      <c r="A77" s="8"/>
      <c r="B77" s="13" t="s">
        <v>53</v>
      </c>
      <c r="C77" s="17">
        <f t="shared" ref="C77:H77" si="4">SUM(C5+C13+C23+C33+C43+C53+C57+C65+C69)</f>
        <v>655518244</v>
      </c>
      <c r="D77" s="17">
        <f t="shared" si="4"/>
        <v>226215309.03999999</v>
      </c>
      <c r="E77" s="17">
        <f t="shared" si="4"/>
        <v>881733553.04000008</v>
      </c>
      <c r="F77" s="17">
        <f t="shared" si="4"/>
        <v>766832919.00000012</v>
      </c>
      <c r="G77" s="17">
        <f t="shared" si="4"/>
        <v>698234046.72000003</v>
      </c>
      <c r="H77" s="17">
        <f t="shared" si="4"/>
        <v>114900634.03999998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39370078740157483" right="0.39370078740157483" top="0.39370078740157483" bottom="0.39370078740157483" header="0.31496062992125984" footer="0.31496062992125984"/>
  <pageSetup scale="9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"/>
  <sheetViews>
    <sheetView showGridLines="0" workbookViewId="0">
      <selection sqref="A1:H1"/>
    </sheetView>
  </sheetViews>
  <sheetFormatPr baseColWidth="10" defaultRowHeight="11.25" x14ac:dyDescent="0.2"/>
  <cols>
    <col min="1" max="1" width="2.8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53" t="s">
        <v>191</v>
      </c>
      <c r="B1" s="54"/>
      <c r="C1" s="54"/>
      <c r="D1" s="54"/>
      <c r="E1" s="54"/>
      <c r="F1" s="54"/>
      <c r="G1" s="54"/>
      <c r="H1" s="55"/>
    </row>
    <row r="2" spans="1:8" x14ac:dyDescent="0.2">
      <c r="A2" s="58" t="s">
        <v>54</v>
      </c>
      <c r="B2" s="59"/>
      <c r="C2" s="53" t="s">
        <v>60</v>
      </c>
      <c r="D2" s="54"/>
      <c r="E2" s="54"/>
      <c r="F2" s="54"/>
      <c r="G2" s="55"/>
      <c r="H2" s="56" t="s">
        <v>59</v>
      </c>
    </row>
    <row r="3" spans="1:8" ht="24.95" customHeight="1" x14ac:dyDescent="0.2">
      <c r="A3" s="60"/>
      <c r="B3" s="61"/>
      <c r="C3" s="9" t="s">
        <v>55</v>
      </c>
      <c r="D3" s="9" t="s">
        <v>124</v>
      </c>
      <c r="E3" s="9" t="s">
        <v>56</v>
      </c>
      <c r="F3" s="9" t="s">
        <v>57</v>
      </c>
      <c r="G3" s="9" t="s">
        <v>58</v>
      </c>
      <c r="H3" s="57"/>
    </row>
    <row r="4" spans="1:8" x14ac:dyDescent="0.2">
      <c r="A4" s="62"/>
      <c r="B4" s="63"/>
      <c r="C4" s="10">
        <v>1</v>
      </c>
      <c r="D4" s="10">
        <v>2</v>
      </c>
      <c r="E4" s="10" t="s">
        <v>125</v>
      </c>
      <c r="F4" s="10">
        <v>4</v>
      </c>
      <c r="G4" s="10">
        <v>5</v>
      </c>
      <c r="H4" s="10" t="s">
        <v>126</v>
      </c>
    </row>
    <row r="5" spans="1:8" x14ac:dyDescent="0.2">
      <c r="A5" s="5"/>
      <c r="B5" s="18"/>
      <c r="C5" s="21"/>
      <c r="D5" s="21"/>
      <c r="E5" s="21"/>
      <c r="F5" s="21"/>
      <c r="G5" s="21"/>
      <c r="H5" s="21"/>
    </row>
    <row r="6" spans="1:8" x14ac:dyDescent="0.2">
      <c r="A6" s="5"/>
      <c r="B6" s="18" t="s">
        <v>0</v>
      </c>
      <c r="C6" s="51">
        <v>598488324.60000002</v>
      </c>
      <c r="D6" s="51">
        <v>50137740.490000002</v>
      </c>
      <c r="E6" s="51">
        <f>C6+D6</f>
        <v>648626065.09000003</v>
      </c>
      <c r="F6" s="51">
        <v>615933297.65999997</v>
      </c>
      <c r="G6" s="51">
        <v>597479085.13</v>
      </c>
      <c r="H6" s="51">
        <f>E6-F6</f>
        <v>32692767.430000067</v>
      </c>
    </row>
    <row r="7" spans="1:8" x14ac:dyDescent="0.2">
      <c r="A7" s="5"/>
      <c r="B7" s="18"/>
      <c r="C7" s="51"/>
      <c r="D7" s="51"/>
      <c r="E7" s="51"/>
      <c r="F7" s="51"/>
      <c r="G7" s="51"/>
      <c r="H7" s="51"/>
    </row>
    <row r="8" spans="1:8" x14ac:dyDescent="0.2">
      <c r="A8" s="5"/>
      <c r="B8" s="18" t="s">
        <v>1</v>
      </c>
      <c r="C8" s="51">
        <v>53633745.399999999</v>
      </c>
      <c r="D8" s="51">
        <v>176077569.15000001</v>
      </c>
      <c r="E8" s="51">
        <f>C8+D8</f>
        <v>229711314.55000001</v>
      </c>
      <c r="F8" s="51">
        <v>147503447.94</v>
      </c>
      <c r="G8" s="51">
        <v>97358788.189999998</v>
      </c>
      <c r="H8" s="51">
        <f>E8-F8</f>
        <v>82207866.610000014</v>
      </c>
    </row>
    <row r="9" spans="1:8" x14ac:dyDescent="0.2">
      <c r="A9" s="5"/>
      <c r="B9" s="18"/>
      <c r="C9" s="51"/>
      <c r="D9" s="51"/>
      <c r="E9" s="51"/>
      <c r="F9" s="51"/>
      <c r="G9" s="51"/>
      <c r="H9" s="51"/>
    </row>
    <row r="10" spans="1:8" x14ac:dyDescent="0.2">
      <c r="A10" s="5"/>
      <c r="B10" s="18" t="s">
        <v>2</v>
      </c>
      <c r="C10" s="51">
        <v>3396174</v>
      </c>
      <c r="D10" s="51">
        <v>-0.6</v>
      </c>
      <c r="E10" s="51">
        <f>C10+D10</f>
        <v>3396173.4</v>
      </c>
      <c r="F10" s="51">
        <v>3396173.4</v>
      </c>
      <c r="G10" s="51">
        <v>3396173.4</v>
      </c>
      <c r="H10" s="51">
        <f>E10-F10</f>
        <v>0</v>
      </c>
    </row>
    <row r="11" spans="1:8" x14ac:dyDescent="0.2">
      <c r="A11" s="5"/>
      <c r="B11" s="18"/>
      <c r="C11" s="51"/>
      <c r="D11" s="51"/>
      <c r="E11" s="51"/>
      <c r="F11" s="51"/>
      <c r="G11" s="51"/>
      <c r="H11" s="51"/>
    </row>
    <row r="12" spans="1:8" x14ac:dyDescent="0.2">
      <c r="A12" s="5"/>
      <c r="B12" s="18" t="s">
        <v>41</v>
      </c>
      <c r="C12" s="51">
        <v>0</v>
      </c>
      <c r="D12" s="51">
        <v>0</v>
      </c>
      <c r="E12" s="51">
        <f>C12+D12</f>
        <v>0</v>
      </c>
      <c r="F12" s="51">
        <v>0</v>
      </c>
      <c r="G12" s="51">
        <v>0</v>
      </c>
      <c r="H12" s="51">
        <f>E12-F12</f>
        <v>0</v>
      </c>
    </row>
    <row r="13" spans="1:8" x14ac:dyDescent="0.2">
      <c r="A13" s="5"/>
      <c r="B13" s="18"/>
      <c r="C13" s="51"/>
      <c r="D13" s="51"/>
      <c r="E13" s="51"/>
      <c r="F13" s="51"/>
      <c r="G13" s="51"/>
      <c r="H13" s="51"/>
    </row>
    <row r="14" spans="1:8" x14ac:dyDescent="0.2">
      <c r="A14" s="5"/>
      <c r="B14" s="18" t="s">
        <v>38</v>
      </c>
      <c r="C14" s="51">
        <v>0</v>
      </c>
      <c r="D14" s="51">
        <v>0</v>
      </c>
      <c r="E14" s="51">
        <f>C14+D14</f>
        <v>0</v>
      </c>
      <c r="F14" s="51">
        <v>0</v>
      </c>
      <c r="G14" s="51">
        <v>0</v>
      </c>
      <c r="H14" s="51">
        <f>E14-F14</f>
        <v>0</v>
      </c>
    </row>
    <row r="15" spans="1:8" x14ac:dyDescent="0.2">
      <c r="A15" s="6"/>
      <c r="B15" s="19"/>
      <c r="C15" s="52"/>
      <c r="D15" s="52"/>
      <c r="E15" s="52"/>
      <c r="F15" s="52"/>
      <c r="G15" s="52"/>
      <c r="H15" s="52"/>
    </row>
    <row r="16" spans="1:8" x14ac:dyDescent="0.2">
      <c r="A16" s="20"/>
      <c r="B16" s="13" t="s">
        <v>53</v>
      </c>
      <c r="C16" s="17">
        <f>SUM(C6+C8+C10+C12+C14)</f>
        <v>655518244</v>
      </c>
      <c r="D16" s="17">
        <f>SUM(D6+D8+D10+D12+D14)</f>
        <v>226215309.04000002</v>
      </c>
      <c r="E16" s="17">
        <f>SUM(E6+E8+E10+E12+E14)</f>
        <v>881733553.04000008</v>
      </c>
      <c r="F16" s="17">
        <f t="shared" ref="F16:H16" si="0">SUM(F6+F8+F10+F12+F14)</f>
        <v>766832918.99999988</v>
      </c>
      <c r="G16" s="17">
        <f t="shared" si="0"/>
        <v>698234046.71999991</v>
      </c>
      <c r="H16" s="17">
        <f t="shared" si="0"/>
        <v>114900634.04000008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39370078740157483" right="0.39370078740157483" top="0.39370078740157483" bottom="0.39370078740157483" header="0.31496062992125984" footer="0.31496062992125984"/>
  <pageSetup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3"/>
  <sheetViews>
    <sheetView showGridLines="0" workbookViewId="0">
      <selection sqref="A1:H1"/>
    </sheetView>
  </sheetViews>
  <sheetFormatPr baseColWidth="10" defaultRowHeight="11.25" x14ac:dyDescent="0.2"/>
  <cols>
    <col min="1" max="1" width="2.83203125" style="1" customWidth="1"/>
    <col min="2" max="2" width="60.83203125" style="1" customWidth="1"/>
    <col min="3" max="8" width="18.33203125" style="1" customWidth="1"/>
    <col min="9" max="16384" width="12" style="1"/>
  </cols>
  <sheetData>
    <row r="1" spans="1:8" ht="52.5" customHeight="1" x14ac:dyDescent="0.2">
      <c r="A1" s="53" t="s">
        <v>192</v>
      </c>
      <c r="B1" s="54"/>
      <c r="C1" s="54"/>
      <c r="D1" s="54"/>
      <c r="E1" s="54"/>
      <c r="F1" s="54"/>
      <c r="G1" s="54"/>
      <c r="H1" s="55"/>
    </row>
    <row r="2" spans="1:8" x14ac:dyDescent="0.2">
      <c r="B2" s="27"/>
      <c r="C2" s="27"/>
      <c r="D2" s="27"/>
      <c r="E2" s="27"/>
      <c r="F2" s="27"/>
      <c r="G2" s="27"/>
      <c r="H2" s="27"/>
    </row>
    <row r="3" spans="1:8" x14ac:dyDescent="0.2">
      <c r="A3" s="58" t="s">
        <v>54</v>
      </c>
      <c r="B3" s="59"/>
      <c r="C3" s="53" t="s">
        <v>60</v>
      </c>
      <c r="D3" s="54"/>
      <c r="E3" s="54"/>
      <c r="F3" s="54"/>
      <c r="G3" s="55"/>
      <c r="H3" s="56" t="s">
        <v>59</v>
      </c>
    </row>
    <row r="4" spans="1:8" ht="24.95" customHeight="1" x14ac:dyDescent="0.2">
      <c r="A4" s="60"/>
      <c r="B4" s="61"/>
      <c r="C4" s="9" t="s">
        <v>55</v>
      </c>
      <c r="D4" s="9" t="s">
        <v>124</v>
      </c>
      <c r="E4" s="9" t="s">
        <v>56</v>
      </c>
      <c r="F4" s="9" t="s">
        <v>57</v>
      </c>
      <c r="G4" s="9" t="s">
        <v>58</v>
      </c>
      <c r="H4" s="57"/>
    </row>
    <row r="5" spans="1:8" x14ac:dyDescent="0.2">
      <c r="A5" s="62"/>
      <c r="B5" s="63"/>
      <c r="C5" s="10">
        <v>1</v>
      </c>
      <c r="D5" s="10">
        <v>2</v>
      </c>
      <c r="E5" s="10" t="s">
        <v>125</v>
      </c>
      <c r="F5" s="10">
        <v>4</v>
      </c>
      <c r="G5" s="10">
        <v>5</v>
      </c>
      <c r="H5" s="10" t="s">
        <v>126</v>
      </c>
    </row>
    <row r="6" spans="1:8" x14ac:dyDescent="0.2">
      <c r="A6" s="28"/>
      <c r="B6" s="24"/>
      <c r="C6" s="36"/>
      <c r="D6" s="36"/>
      <c r="E6" s="36"/>
      <c r="F6" s="36"/>
      <c r="G6" s="36"/>
      <c r="H6" s="36"/>
    </row>
    <row r="7" spans="1:8" x14ac:dyDescent="0.2">
      <c r="A7" s="4" t="s">
        <v>129</v>
      </c>
      <c r="B7" s="22"/>
      <c r="C7" s="15">
        <v>1916648.96</v>
      </c>
      <c r="D7" s="15">
        <v>-44467.18</v>
      </c>
      <c r="E7" s="15">
        <f>C7+D7</f>
        <v>1872181.78</v>
      </c>
      <c r="F7" s="15">
        <v>1826170.38</v>
      </c>
      <c r="G7" s="15">
        <v>1823971.4</v>
      </c>
      <c r="H7" s="15">
        <f>E7-F7</f>
        <v>46011.40000000014</v>
      </c>
    </row>
    <row r="8" spans="1:8" x14ac:dyDescent="0.2">
      <c r="A8" s="4" t="s">
        <v>130</v>
      </c>
      <c r="B8" s="22"/>
      <c r="C8" s="15">
        <v>18594469.760000002</v>
      </c>
      <c r="D8" s="15">
        <v>-1071379.57</v>
      </c>
      <c r="E8" s="15">
        <f t="shared" ref="E8:E65" si="0">C8+D8</f>
        <v>17523090.190000001</v>
      </c>
      <c r="F8" s="15">
        <v>17241414.050000001</v>
      </c>
      <c r="G8" s="15">
        <v>16616209.68</v>
      </c>
      <c r="H8" s="15">
        <f t="shared" ref="H8:H65" si="1">E8-F8</f>
        <v>281676.1400000006</v>
      </c>
    </row>
    <row r="9" spans="1:8" x14ac:dyDescent="0.2">
      <c r="A9" s="4" t="s">
        <v>131</v>
      </c>
      <c r="B9" s="22"/>
      <c r="C9" s="15">
        <v>17172058.940000001</v>
      </c>
      <c r="D9" s="15">
        <v>-4039511.68</v>
      </c>
      <c r="E9" s="15">
        <f t="shared" si="0"/>
        <v>13132547.260000002</v>
      </c>
      <c r="F9" s="15">
        <v>11993279.859999999</v>
      </c>
      <c r="G9" s="15">
        <v>11747141.050000001</v>
      </c>
      <c r="H9" s="15">
        <f t="shared" si="1"/>
        <v>1139267.4000000022</v>
      </c>
    </row>
    <row r="10" spans="1:8" x14ac:dyDescent="0.2">
      <c r="A10" s="4" t="s">
        <v>132</v>
      </c>
      <c r="B10" s="22"/>
      <c r="C10" s="15">
        <v>11125004.43</v>
      </c>
      <c r="D10" s="15">
        <v>-347717.48</v>
      </c>
      <c r="E10" s="15">
        <f t="shared" si="0"/>
        <v>10777286.949999999</v>
      </c>
      <c r="F10" s="15">
        <v>10072728.49</v>
      </c>
      <c r="G10" s="15">
        <v>10064706.550000001</v>
      </c>
      <c r="H10" s="15">
        <f t="shared" si="1"/>
        <v>704558.45999999903</v>
      </c>
    </row>
    <row r="11" spans="1:8" x14ac:dyDescent="0.2">
      <c r="A11" s="4" t="s">
        <v>133</v>
      </c>
      <c r="B11" s="22"/>
      <c r="C11" s="15">
        <v>8590242.9199999999</v>
      </c>
      <c r="D11" s="15">
        <v>-140453.73000000001</v>
      </c>
      <c r="E11" s="15">
        <f t="shared" si="0"/>
        <v>8449789.1899999995</v>
      </c>
      <c r="F11" s="15">
        <v>8273135.2800000003</v>
      </c>
      <c r="G11" s="15">
        <v>8115022.7999999998</v>
      </c>
      <c r="H11" s="15">
        <f t="shared" si="1"/>
        <v>176653.90999999922</v>
      </c>
    </row>
    <row r="12" spans="1:8" x14ac:dyDescent="0.2">
      <c r="A12" s="4" t="s">
        <v>134</v>
      </c>
      <c r="B12" s="22"/>
      <c r="C12" s="15">
        <v>2857269.57</v>
      </c>
      <c r="D12" s="15">
        <v>-675391.67</v>
      </c>
      <c r="E12" s="15">
        <f t="shared" si="0"/>
        <v>2181877.9</v>
      </c>
      <c r="F12" s="15">
        <v>1884837.51</v>
      </c>
      <c r="G12" s="15">
        <v>1884095.79</v>
      </c>
      <c r="H12" s="15">
        <f t="shared" si="1"/>
        <v>297040.3899999999</v>
      </c>
    </row>
    <row r="13" spans="1:8" x14ac:dyDescent="0.2">
      <c r="A13" s="4" t="s">
        <v>135</v>
      </c>
      <c r="B13" s="22"/>
      <c r="C13" s="15">
        <v>3531737.8</v>
      </c>
      <c r="D13" s="15">
        <v>-281663.77</v>
      </c>
      <c r="E13" s="15">
        <f t="shared" si="0"/>
        <v>3250074.03</v>
      </c>
      <c r="F13" s="15">
        <v>3147220.65</v>
      </c>
      <c r="G13" s="15">
        <v>3114470.1</v>
      </c>
      <c r="H13" s="15">
        <f t="shared" si="1"/>
        <v>102853.37999999989</v>
      </c>
    </row>
    <row r="14" spans="1:8" x14ac:dyDescent="0.2">
      <c r="A14" s="4" t="s">
        <v>136</v>
      </c>
      <c r="B14" s="22"/>
      <c r="C14" s="15">
        <v>9237592.9100000001</v>
      </c>
      <c r="D14" s="15">
        <v>-1201067.98</v>
      </c>
      <c r="E14" s="15">
        <f t="shared" si="0"/>
        <v>8036524.9299999997</v>
      </c>
      <c r="F14" s="15">
        <v>7795093.0999999996</v>
      </c>
      <c r="G14" s="15">
        <v>7750323.5700000003</v>
      </c>
      <c r="H14" s="15">
        <f t="shared" si="1"/>
        <v>241431.83000000007</v>
      </c>
    </row>
    <row r="15" spans="1:8" x14ac:dyDescent="0.2">
      <c r="A15" s="4" t="s">
        <v>137</v>
      </c>
      <c r="B15" s="22"/>
      <c r="C15" s="15">
        <v>1756485.1</v>
      </c>
      <c r="D15" s="15">
        <v>-57153.4</v>
      </c>
      <c r="E15" s="15">
        <f t="shared" si="0"/>
        <v>1699331.7000000002</v>
      </c>
      <c r="F15" s="15">
        <v>1671484.56</v>
      </c>
      <c r="G15" s="15">
        <v>1668066.28</v>
      </c>
      <c r="H15" s="15">
        <f t="shared" si="1"/>
        <v>27847.14000000013</v>
      </c>
    </row>
    <row r="16" spans="1:8" x14ac:dyDescent="0.2">
      <c r="A16" s="4" t="s">
        <v>138</v>
      </c>
      <c r="B16" s="22"/>
      <c r="C16" s="15">
        <v>2565665.62</v>
      </c>
      <c r="D16" s="15">
        <v>-56451.4</v>
      </c>
      <c r="E16" s="15">
        <f t="shared" si="0"/>
        <v>2509214.2200000002</v>
      </c>
      <c r="F16" s="15">
        <v>2405112.2200000002</v>
      </c>
      <c r="G16" s="15">
        <v>2400831.2799999998</v>
      </c>
      <c r="H16" s="15">
        <f t="shared" si="1"/>
        <v>104102</v>
      </c>
    </row>
    <row r="17" spans="1:8" x14ac:dyDescent="0.2">
      <c r="A17" s="4" t="s">
        <v>139</v>
      </c>
      <c r="B17" s="22"/>
      <c r="C17" s="15">
        <v>1655634.73</v>
      </c>
      <c r="D17" s="15">
        <v>-105762.66</v>
      </c>
      <c r="E17" s="15">
        <f t="shared" si="0"/>
        <v>1549872.07</v>
      </c>
      <c r="F17" s="15">
        <v>1510375.09</v>
      </c>
      <c r="G17" s="15">
        <v>1491854.86</v>
      </c>
      <c r="H17" s="15">
        <f t="shared" si="1"/>
        <v>39496.979999999981</v>
      </c>
    </row>
    <row r="18" spans="1:8" x14ac:dyDescent="0.2">
      <c r="A18" s="4" t="s">
        <v>140</v>
      </c>
      <c r="B18" s="22"/>
      <c r="C18" s="15">
        <v>474008.3</v>
      </c>
      <c r="D18" s="15">
        <v>-13145.21</v>
      </c>
      <c r="E18" s="15">
        <f t="shared" si="0"/>
        <v>460863.08999999997</v>
      </c>
      <c r="F18" s="15">
        <v>456307.28</v>
      </c>
      <c r="G18" s="15">
        <v>455993.14</v>
      </c>
      <c r="H18" s="15">
        <f t="shared" si="1"/>
        <v>4555.8099999999395</v>
      </c>
    </row>
    <row r="19" spans="1:8" x14ac:dyDescent="0.2">
      <c r="A19" s="4" t="s">
        <v>141</v>
      </c>
      <c r="B19" s="22"/>
      <c r="C19" s="15">
        <v>2136371.98</v>
      </c>
      <c r="D19" s="15">
        <v>-213686.65</v>
      </c>
      <c r="E19" s="15">
        <f t="shared" si="0"/>
        <v>1922685.33</v>
      </c>
      <c r="F19" s="15">
        <v>1873224.28</v>
      </c>
      <c r="G19" s="15">
        <v>1865903.2</v>
      </c>
      <c r="H19" s="15">
        <f t="shared" si="1"/>
        <v>49461.050000000047</v>
      </c>
    </row>
    <row r="20" spans="1:8" x14ac:dyDescent="0.2">
      <c r="A20" s="4" t="s">
        <v>142</v>
      </c>
      <c r="B20" s="22"/>
      <c r="C20" s="15">
        <v>15687590.560000001</v>
      </c>
      <c r="D20" s="15">
        <v>-3851502.52</v>
      </c>
      <c r="E20" s="15">
        <f t="shared" si="0"/>
        <v>11836088.040000001</v>
      </c>
      <c r="F20" s="15">
        <v>11469484.73</v>
      </c>
      <c r="G20" s="15">
        <v>10117210.359999999</v>
      </c>
      <c r="H20" s="15">
        <f t="shared" si="1"/>
        <v>366603.31000000052</v>
      </c>
    </row>
    <row r="21" spans="1:8" x14ac:dyDescent="0.2">
      <c r="A21" s="4" t="s">
        <v>143</v>
      </c>
      <c r="B21" s="22"/>
      <c r="C21" s="15">
        <v>11673334.41</v>
      </c>
      <c r="D21" s="15">
        <v>144744.57</v>
      </c>
      <c r="E21" s="15">
        <f t="shared" si="0"/>
        <v>11818078.98</v>
      </c>
      <c r="F21" s="15">
        <v>11493536.91</v>
      </c>
      <c r="G21" s="15">
        <v>10922206.470000001</v>
      </c>
      <c r="H21" s="15">
        <f t="shared" si="1"/>
        <v>324542.0700000003</v>
      </c>
    </row>
    <row r="22" spans="1:8" x14ac:dyDescent="0.2">
      <c r="A22" s="4" t="s">
        <v>144</v>
      </c>
      <c r="B22" s="22"/>
      <c r="C22" s="15">
        <v>6344712.2400000002</v>
      </c>
      <c r="D22" s="15">
        <v>-199584.7</v>
      </c>
      <c r="E22" s="15">
        <f t="shared" si="0"/>
        <v>6145127.54</v>
      </c>
      <c r="F22" s="15">
        <v>5984677.3300000001</v>
      </c>
      <c r="G22" s="15">
        <v>5961339.7800000003</v>
      </c>
      <c r="H22" s="15">
        <f t="shared" si="1"/>
        <v>160450.20999999996</v>
      </c>
    </row>
    <row r="23" spans="1:8" x14ac:dyDescent="0.2">
      <c r="A23" s="4" t="s">
        <v>145</v>
      </c>
      <c r="B23" s="22"/>
      <c r="C23" s="15">
        <v>12406312.83</v>
      </c>
      <c r="D23" s="15">
        <v>-1188264.3700000001</v>
      </c>
      <c r="E23" s="15">
        <f t="shared" si="0"/>
        <v>11218048.460000001</v>
      </c>
      <c r="F23" s="15">
        <v>10840971.859999999</v>
      </c>
      <c r="G23" s="15">
        <v>10694774.15</v>
      </c>
      <c r="H23" s="15">
        <f t="shared" si="1"/>
        <v>377076.60000000149</v>
      </c>
    </row>
    <row r="24" spans="1:8" x14ac:dyDescent="0.2">
      <c r="A24" s="4" t="s">
        <v>146</v>
      </c>
      <c r="B24" s="22"/>
      <c r="C24" s="15">
        <v>1899769.38</v>
      </c>
      <c r="D24" s="15">
        <v>-106304.25</v>
      </c>
      <c r="E24" s="15">
        <f t="shared" si="0"/>
        <v>1793465.13</v>
      </c>
      <c r="F24" s="15">
        <v>1771899.92</v>
      </c>
      <c r="G24" s="15">
        <v>1690987.96</v>
      </c>
      <c r="H24" s="15">
        <f t="shared" si="1"/>
        <v>21565.209999999963</v>
      </c>
    </row>
    <row r="25" spans="1:8" x14ac:dyDescent="0.2">
      <c r="A25" s="4" t="s">
        <v>147</v>
      </c>
      <c r="B25" s="22"/>
      <c r="C25" s="15">
        <v>12791876.359999999</v>
      </c>
      <c r="D25" s="15">
        <v>3574089.59</v>
      </c>
      <c r="E25" s="15">
        <f t="shared" si="0"/>
        <v>16365965.949999999</v>
      </c>
      <c r="F25" s="15">
        <v>16035711.92</v>
      </c>
      <c r="G25" s="15">
        <v>15885375.560000001</v>
      </c>
      <c r="H25" s="15">
        <f t="shared" si="1"/>
        <v>330254.02999999933</v>
      </c>
    </row>
    <row r="26" spans="1:8" x14ac:dyDescent="0.2">
      <c r="A26" s="4" t="s">
        <v>148</v>
      </c>
      <c r="B26" s="22"/>
      <c r="C26" s="15">
        <v>41399286.219999999</v>
      </c>
      <c r="D26" s="15">
        <v>26749691.960000001</v>
      </c>
      <c r="E26" s="15">
        <f t="shared" si="0"/>
        <v>68148978.180000007</v>
      </c>
      <c r="F26" s="15">
        <v>67554917.810000002</v>
      </c>
      <c r="G26" s="15">
        <v>64955042.409999996</v>
      </c>
      <c r="H26" s="15">
        <f t="shared" si="1"/>
        <v>594060.37000000477</v>
      </c>
    </row>
    <row r="27" spans="1:8" x14ac:dyDescent="0.2">
      <c r="A27" s="4" t="s">
        <v>149</v>
      </c>
      <c r="B27" s="22"/>
      <c r="C27" s="15">
        <v>3563438.34</v>
      </c>
      <c r="D27" s="15">
        <v>-384896.23</v>
      </c>
      <c r="E27" s="15">
        <f t="shared" si="0"/>
        <v>3178542.11</v>
      </c>
      <c r="F27" s="15">
        <v>3142679.97</v>
      </c>
      <c r="G27" s="15">
        <v>3135337.33</v>
      </c>
      <c r="H27" s="15">
        <f t="shared" si="1"/>
        <v>35862.139999999665</v>
      </c>
    </row>
    <row r="28" spans="1:8" x14ac:dyDescent="0.2">
      <c r="A28" s="4" t="s">
        <v>150</v>
      </c>
      <c r="B28" s="22"/>
      <c r="C28" s="15">
        <v>4069085.67</v>
      </c>
      <c r="D28" s="15">
        <v>175522.04</v>
      </c>
      <c r="E28" s="15">
        <f t="shared" si="0"/>
        <v>4244607.71</v>
      </c>
      <c r="F28" s="15">
        <v>3967114.3</v>
      </c>
      <c r="G28" s="15">
        <v>3954890.48</v>
      </c>
      <c r="H28" s="15">
        <f t="shared" si="1"/>
        <v>277493.41000000015</v>
      </c>
    </row>
    <row r="29" spans="1:8" x14ac:dyDescent="0.2">
      <c r="A29" s="4" t="s">
        <v>151</v>
      </c>
      <c r="B29" s="22"/>
      <c r="C29" s="15">
        <v>11269902.699999999</v>
      </c>
      <c r="D29" s="15">
        <v>79049.61</v>
      </c>
      <c r="E29" s="15">
        <f t="shared" si="0"/>
        <v>11348952.309999999</v>
      </c>
      <c r="F29" s="15">
        <v>10493607</v>
      </c>
      <c r="G29" s="15">
        <v>10445880.039999999</v>
      </c>
      <c r="H29" s="15">
        <f t="shared" si="1"/>
        <v>855345.30999999866</v>
      </c>
    </row>
    <row r="30" spans="1:8" x14ac:dyDescent="0.2">
      <c r="A30" s="4" t="s">
        <v>152</v>
      </c>
      <c r="B30" s="22"/>
      <c r="C30" s="15">
        <v>40707774.75</v>
      </c>
      <c r="D30" s="15">
        <v>4254289.54</v>
      </c>
      <c r="E30" s="15">
        <f t="shared" si="0"/>
        <v>44962064.289999999</v>
      </c>
      <c r="F30" s="15">
        <v>43456875.5</v>
      </c>
      <c r="G30" s="15">
        <v>41415794.009999998</v>
      </c>
      <c r="H30" s="15">
        <f t="shared" si="1"/>
        <v>1505188.7899999991</v>
      </c>
    </row>
    <row r="31" spans="1:8" x14ac:dyDescent="0.2">
      <c r="A31" s="4" t="s">
        <v>153</v>
      </c>
      <c r="B31" s="22"/>
      <c r="C31" s="15">
        <v>38514090.149999999</v>
      </c>
      <c r="D31" s="15">
        <v>16360371.92</v>
      </c>
      <c r="E31" s="15">
        <f t="shared" si="0"/>
        <v>54874462.07</v>
      </c>
      <c r="F31" s="15">
        <v>45520200.649999999</v>
      </c>
      <c r="G31" s="15">
        <v>42437968.609999999</v>
      </c>
      <c r="H31" s="15">
        <f t="shared" si="1"/>
        <v>9354261.4200000018</v>
      </c>
    </row>
    <row r="32" spans="1:8" x14ac:dyDescent="0.2">
      <c r="A32" s="4" t="s">
        <v>154</v>
      </c>
      <c r="B32" s="22"/>
      <c r="C32" s="15">
        <v>3166324.19</v>
      </c>
      <c r="D32" s="15">
        <v>10707.69</v>
      </c>
      <c r="E32" s="15">
        <f t="shared" si="0"/>
        <v>3177031.88</v>
      </c>
      <c r="F32" s="15">
        <v>3069825.84</v>
      </c>
      <c r="G32" s="15">
        <v>3037415.28</v>
      </c>
      <c r="H32" s="15">
        <f t="shared" si="1"/>
        <v>107206.04000000004</v>
      </c>
    </row>
    <row r="33" spans="1:8" x14ac:dyDescent="0.2">
      <c r="A33" s="4" t="s">
        <v>155</v>
      </c>
      <c r="B33" s="22"/>
      <c r="C33" s="15">
        <v>1705207.28</v>
      </c>
      <c r="D33" s="15">
        <v>-32451.64</v>
      </c>
      <c r="E33" s="15">
        <f t="shared" si="0"/>
        <v>1672755.6400000001</v>
      </c>
      <c r="F33" s="15">
        <v>1609501.16</v>
      </c>
      <c r="G33" s="15">
        <v>1606988.04</v>
      </c>
      <c r="H33" s="15">
        <f t="shared" si="1"/>
        <v>63254.480000000214</v>
      </c>
    </row>
    <row r="34" spans="1:8" x14ac:dyDescent="0.2">
      <c r="A34" s="4" t="s">
        <v>156</v>
      </c>
      <c r="B34" s="22"/>
      <c r="C34" s="15">
        <v>3555170.73</v>
      </c>
      <c r="D34" s="15">
        <v>-173288.82</v>
      </c>
      <c r="E34" s="15">
        <f t="shared" si="0"/>
        <v>3381881.91</v>
      </c>
      <c r="F34" s="15">
        <v>3315584.64</v>
      </c>
      <c r="G34" s="15">
        <v>3291163.3</v>
      </c>
      <c r="H34" s="15">
        <f t="shared" si="1"/>
        <v>66297.270000000019</v>
      </c>
    </row>
    <row r="35" spans="1:8" x14ac:dyDescent="0.2">
      <c r="A35" s="4" t="s">
        <v>157</v>
      </c>
      <c r="B35" s="22"/>
      <c r="C35" s="15">
        <v>5404538.1200000001</v>
      </c>
      <c r="D35" s="15">
        <v>-246273.66</v>
      </c>
      <c r="E35" s="15">
        <f t="shared" si="0"/>
        <v>5158264.46</v>
      </c>
      <c r="F35" s="15">
        <v>5109319.67</v>
      </c>
      <c r="G35" s="15">
        <v>5071405.3499999996</v>
      </c>
      <c r="H35" s="15">
        <f t="shared" si="1"/>
        <v>48944.790000000037</v>
      </c>
    </row>
    <row r="36" spans="1:8" x14ac:dyDescent="0.2">
      <c r="A36" s="4" t="s">
        <v>158</v>
      </c>
      <c r="B36" s="22"/>
      <c r="C36" s="15">
        <v>4488846.09</v>
      </c>
      <c r="D36" s="15">
        <v>-89438.74</v>
      </c>
      <c r="E36" s="15">
        <f t="shared" si="0"/>
        <v>4399407.3499999996</v>
      </c>
      <c r="F36" s="15">
        <v>4231345.8899999997</v>
      </c>
      <c r="G36" s="15">
        <v>4219455.8899999997</v>
      </c>
      <c r="H36" s="15">
        <f t="shared" si="1"/>
        <v>168061.45999999996</v>
      </c>
    </row>
    <row r="37" spans="1:8" x14ac:dyDescent="0.2">
      <c r="A37" s="4" t="s">
        <v>159</v>
      </c>
      <c r="B37" s="22"/>
      <c r="C37" s="15">
        <v>2317821.42</v>
      </c>
      <c r="D37" s="15">
        <v>-1265962.8799999999</v>
      </c>
      <c r="E37" s="15">
        <f t="shared" si="0"/>
        <v>1051858.54</v>
      </c>
      <c r="F37" s="15">
        <v>1032559.53</v>
      </c>
      <c r="G37" s="15">
        <v>1025796.39</v>
      </c>
      <c r="H37" s="15">
        <f t="shared" si="1"/>
        <v>19299.010000000009</v>
      </c>
    </row>
    <row r="38" spans="1:8" x14ac:dyDescent="0.2">
      <c r="A38" s="4" t="s">
        <v>160</v>
      </c>
      <c r="B38" s="22"/>
      <c r="C38" s="15">
        <v>4883573.7</v>
      </c>
      <c r="D38" s="15">
        <v>2024984.42</v>
      </c>
      <c r="E38" s="15">
        <f t="shared" si="0"/>
        <v>6908558.1200000001</v>
      </c>
      <c r="F38" s="15">
        <v>5233471.1900000004</v>
      </c>
      <c r="G38" s="15">
        <v>4883145.63</v>
      </c>
      <c r="H38" s="15">
        <f t="shared" si="1"/>
        <v>1675086.9299999997</v>
      </c>
    </row>
    <row r="39" spans="1:8" x14ac:dyDescent="0.2">
      <c r="A39" s="4" t="s">
        <v>161</v>
      </c>
      <c r="B39" s="22"/>
      <c r="C39" s="15">
        <v>3468881.76</v>
      </c>
      <c r="D39" s="15">
        <v>-50349.34</v>
      </c>
      <c r="E39" s="15">
        <f t="shared" si="0"/>
        <v>3418532.42</v>
      </c>
      <c r="F39" s="15">
        <v>3337179.6</v>
      </c>
      <c r="G39" s="15">
        <v>3334038.2</v>
      </c>
      <c r="H39" s="15">
        <f t="shared" si="1"/>
        <v>81352.819999999832</v>
      </c>
    </row>
    <row r="40" spans="1:8" x14ac:dyDescent="0.2">
      <c r="A40" s="4" t="s">
        <v>162</v>
      </c>
      <c r="B40" s="22"/>
      <c r="C40" s="15">
        <v>43761710.649999999</v>
      </c>
      <c r="D40" s="15">
        <v>172241491.47</v>
      </c>
      <c r="E40" s="15">
        <f t="shared" si="0"/>
        <v>216003202.12</v>
      </c>
      <c r="F40" s="15">
        <v>135069068.50999999</v>
      </c>
      <c r="G40" s="15">
        <v>86961122.540000007</v>
      </c>
      <c r="H40" s="15">
        <f t="shared" si="1"/>
        <v>80934133.610000014</v>
      </c>
    </row>
    <row r="41" spans="1:8" x14ac:dyDescent="0.2">
      <c r="A41" s="4" t="s">
        <v>163</v>
      </c>
      <c r="B41" s="22"/>
      <c r="C41" s="15">
        <v>13259409.189999999</v>
      </c>
      <c r="D41" s="15">
        <v>583066.48</v>
      </c>
      <c r="E41" s="15">
        <f t="shared" si="0"/>
        <v>13842475.67</v>
      </c>
      <c r="F41" s="15">
        <v>12723081.970000001</v>
      </c>
      <c r="G41" s="15">
        <v>10947459.4</v>
      </c>
      <c r="H41" s="15">
        <f t="shared" si="1"/>
        <v>1119393.6999999993</v>
      </c>
    </row>
    <row r="42" spans="1:8" x14ac:dyDescent="0.2">
      <c r="A42" s="4" t="s">
        <v>164</v>
      </c>
      <c r="B42" s="22"/>
      <c r="C42" s="15">
        <v>19983167.489999998</v>
      </c>
      <c r="D42" s="15">
        <v>-4835097.8099999996</v>
      </c>
      <c r="E42" s="15">
        <f t="shared" si="0"/>
        <v>15148069.68</v>
      </c>
      <c r="F42" s="15">
        <v>14757613.529999999</v>
      </c>
      <c r="G42" s="15">
        <v>14731683.1</v>
      </c>
      <c r="H42" s="15">
        <f t="shared" si="1"/>
        <v>390456.15000000037</v>
      </c>
    </row>
    <row r="43" spans="1:8" x14ac:dyDescent="0.2">
      <c r="A43" s="4" t="s">
        <v>165</v>
      </c>
      <c r="B43" s="22"/>
      <c r="C43" s="15">
        <v>7736528.96</v>
      </c>
      <c r="D43" s="15">
        <v>6861203.8899999997</v>
      </c>
      <c r="E43" s="15">
        <f t="shared" si="0"/>
        <v>14597732.85</v>
      </c>
      <c r="F43" s="15">
        <v>14555139.390000001</v>
      </c>
      <c r="G43" s="15">
        <v>12763767.210000001</v>
      </c>
      <c r="H43" s="15">
        <f t="shared" si="1"/>
        <v>42593.459999999031</v>
      </c>
    </row>
    <row r="44" spans="1:8" x14ac:dyDescent="0.2">
      <c r="A44" s="4" t="s">
        <v>166</v>
      </c>
      <c r="B44" s="22"/>
      <c r="C44" s="15">
        <v>37403276.759999998</v>
      </c>
      <c r="D44" s="15">
        <v>-76624.23</v>
      </c>
      <c r="E44" s="15">
        <f t="shared" si="0"/>
        <v>37326652.530000001</v>
      </c>
      <c r="F44" s="15">
        <v>36869399.969999999</v>
      </c>
      <c r="G44" s="15">
        <v>36789352.899999999</v>
      </c>
      <c r="H44" s="15">
        <f t="shared" si="1"/>
        <v>457252.56000000238</v>
      </c>
    </row>
    <row r="45" spans="1:8" x14ac:dyDescent="0.2">
      <c r="A45" s="4" t="s">
        <v>167</v>
      </c>
      <c r="B45" s="22"/>
      <c r="C45" s="15">
        <v>110175679.52</v>
      </c>
      <c r="D45" s="15">
        <v>-1217286.21</v>
      </c>
      <c r="E45" s="15">
        <f t="shared" si="0"/>
        <v>108958393.31</v>
      </c>
      <c r="F45" s="15">
        <v>108872422.58</v>
      </c>
      <c r="G45" s="15">
        <v>107074010.28</v>
      </c>
      <c r="H45" s="15">
        <f t="shared" si="1"/>
        <v>85970.730000004172</v>
      </c>
    </row>
    <row r="46" spans="1:8" x14ac:dyDescent="0.2">
      <c r="A46" s="4" t="s">
        <v>168</v>
      </c>
      <c r="B46" s="22"/>
      <c r="C46" s="15">
        <v>7269018.8300000001</v>
      </c>
      <c r="D46" s="15">
        <v>107977.88</v>
      </c>
      <c r="E46" s="15">
        <f t="shared" si="0"/>
        <v>7376996.71</v>
      </c>
      <c r="F46" s="15">
        <v>7127321.9699999997</v>
      </c>
      <c r="G46" s="15">
        <v>7047824.9000000004</v>
      </c>
      <c r="H46" s="15">
        <f t="shared" si="1"/>
        <v>249674.74000000022</v>
      </c>
    </row>
    <row r="47" spans="1:8" x14ac:dyDescent="0.2">
      <c r="A47" s="4" t="s">
        <v>169</v>
      </c>
      <c r="B47" s="22"/>
      <c r="C47" s="15">
        <v>5945600.5899999999</v>
      </c>
      <c r="D47" s="15">
        <v>-286445.17</v>
      </c>
      <c r="E47" s="15">
        <f t="shared" si="0"/>
        <v>5659155.4199999999</v>
      </c>
      <c r="F47" s="15">
        <v>5487175.8700000001</v>
      </c>
      <c r="G47" s="15">
        <v>5443838.4299999997</v>
      </c>
      <c r="H47" s="15">
        <f t="shared" si="1"/>
        <v>171979.54999999981</v>
      </c>
    </row>
    <row r="48" spans="1:8" x14ac:dyDescent="0.2">
      <c r="A48" s="4" t="s">
        <v>170</v>
      </c>
      <c r="B48" s="22"/>
      <c r="C48" s="15">
        <v>3717943.54</v>
      </c>
      <c r="D48" s="15">
        <v>-600449.49</v>
      </c>
      <c r="E48" s="15">
        <f t="shared" si="0"/>
        <v>3117494.05</v>
      </c>
      <c r="F48" s="15">
        <v>3065539.31</v>
      </c>
      <c r="G48" s="15">
        <v>3059491.38</v>
      </c>
      <c r="H48" s="15">
        <f t="shared" si="1"/>
        <v>51954.739999999758</v>
      </c>
    </row>
    <row r="49" spans="1:8" x14ac:dyDescent="0.2">
      <c r="A49" s="4" t="s">
        <v>171</v>
      </c>
      <c r="B49" s="22"/>
      <c r="C49" s="15">
        <v>11277173.5</v>
      </c>
      <c r="D49" s="15">
        <v>-4772427.21</v>
      </c>
      <c r="E49" s="15">
        <f t="shared" si="0"/>
        <v>6504746.29</v>
      </c>
      <c r="F49" s="15">
        <v>6217497.29</v>
      </c>
      <c r="G49" s="15">
        <v>6173588.2300000004</v>
      </c>
      <c r="H49" s="15">
        <f t="shared" si="1"/>
        <v>287249</v>
      </c>
    </row>
    <row r="50" spans="1:8" x14ac:dyDescent="0.2">
      <c r="A50" s="4" t="s">
        <v>172</v>
      </c>
      <c r="B50" s="22"/>
      <c r="C50" s="15">
        <v>2300288.6</v>
      </c>
      <c r="D50" s="15">
        <v>-136103.72</v>
      </c>
      <c r="E50" s="15">
        <f t="shared" si="0"/>
        <v>2164184.88</v>
      </c>
      <c r="F50" s="15">
        <v>2145792.37</v>
      </c>
      <c r="G50" s="15">
        <v>2139823.7200000002</v>
      </c>
      <c r="H50" s="15">
        <f t="shared" si="1"/>
        <v>18392.509999999776</v>
      </c>
    </row>
    <row r="51" spans="1:8" x14ac:dyDescent="0.2">
      <c r="A51" s="4" t="s">
        <v>173</v>
      </c>
      <c r="B51" s="22"/>
      <c r="C51" s="15">
        <v>3327612.32</v>
      </c>
      <c r="D51" s="15">
        <v>-301272.76</v>
      </c>
      <c r="E51" s="15">
        <f t="shared" si="0"/>
        <v>3026339.5599999996</v>
      </c>
      <c r="F51" s="15">
        <v>2899309.38</v>
      </c>
      <c r="G51" s="15">
        <v>2856555.87</v>
      </c>
      <c r="H51" s="15">
        <f t="shared" si="1"/>
        <v>127030.1799999997</v>
      </c>
    </row>
    <row r="52" spans="1:8" x14ac:dyDescent="0.2">
      <c r="A52" s="4" t="s">
        <v>174</v>
      </c>
      <c r="B52" s="22"/>
      <c r="C52" s="15">
        <v>3148556.67</v>
      </c>
      <c r="D52" s="15">
        <v>1646927.66</v>
      </c>
      <c r="E52" s="15">
        <f t="shared" si="0"/>
        <v>4795484.33</v>
      </c>
      <c r="F52" s="15">
        <v>4774061.67</v>
      </c>
      <c r="G52" s="15">
        <v>4770783.55</v>
      </c>
      <c r="H52" s="15">
        <f t="shared" si="1"/>
        <v>21422.660000000149</v>
      </c>
    </row>
    <row r="53" spans="1:8" x14ac:dyDescent="0.2">
      <c r="A53" s="4" t="s">
        <v>175</v>
      </c>
      <c r="B53" s="22"/>
      <c r="C53" s="15">
        <v>1980571.8</v>
      </c>
      <c r="D53" s="15">
        <v>4837310.83</v>
      </c>
      <c r="E53" s="15">
        <f t="shared" si="0"/>
        <v>6817882.6299999999</v>
      </c>
      <c r="F53" s="15">
        <v>6673230.5999999996</v>
      </c>
      <c r="G53" s="15">
        <v>5672736.8200000003</v>
      </c>
      <c r="H53" s="15">
        <f t="shared" si="1"/>
        <v>144652.03000000026</v>
      </c>
    </row>
    <row r="54" spans="1:8" x14ac:dyDescent="0.2">
      <c r="A54" s="4" t="s">
        <v>176</v>
      </c>
      <c r="B54" s="22"/>
      <c r="C54" s="15">
        <v>5237953.76</v>
      </c>
      <c r="D54" s="15">
        <v>696119.76</v>
      </c>
      <c r="E54" s="15">
        <f t="shared" si="0"/>
        <v>5934073.5199999996</v>
      </c>
      <c r="F54" s="15">
        <v>5532641.7300000004</v>
      </c>
      <c r="G54" s="15">
        <v>4377215.63</v>
      </c>
      <c r="H54" s="15">
        <f t="shared" si="1"/>
        <v>401431.78999999911</v>
      </c>
    </row>
    <row r="55" spans="1:8" x14ac:dyDescent="0.2">
      <c r="A55" s="4" t="s">
        <v>177</v>
      </c>
      <c r="B55" s="22"/>
      <c r="C55" s="15">
        <v>3381502.46</v>
      </c>
      <c r="D55" s="15">
        <v>-189048.76</v>
      </c>
      <c r="E55" s="15">
        <f t="shared" si="0"/>
        <v>3192453.7</v>
      </c>
      <c r="F55" s="15">
        <v>2997962.4</v>
      </c>
      <c r="G55" s="15">
        <v>2990079.83</v>
      </c>
      <c r="H55" s="15">
        <f t="shared" si="1"/>
        <v>194491.30000000028</v>
      </c>
    </row>
    <row r="56" spans="1:8" x14ac:dyDescent="0.2">
      <c r="A56" s="4" t="s">
        <v>178</v>
      </c>
      <c r="B56" s="22"/>
      <c r="C56" s="15">
        <v>8294288.7999999998</v>
      </c>
      <c r="D56" s="15">
        <v>11289297.92</v>
      </c>
      <c r="E56" s="15">
        <f t="shared" si="0"/>
        <v>19583586.719999999</v>
      </c>
      <c r="F56" s="15">
        <v>10782496.48</v>
      </c>
      <c r="G56" s="15">
        <v>10106702.92</v>
      </c>
      <c r="H56" s="15">
        <f t="shared" si="1"/>
        <v>8801090.2399999984</v>
      </c>
    </row>
    <row r="57" spans="1:8" x14ac:dyDescent="0.2">
      <c r="A57" s="4" t="s">
        <v>179</v>
      </c>
      <c r="B57" s="22"/>
      <c r="C57" s="15">
        <v>1903717.56</v>
      </c>
      <c r="D57" s="15">
        <v>-243800</v>
      </c>
      <c r="E57" s="15">
        <f t="shared" si="0"/>
        <v>1659917.56</v>
      </c>
      <c r="F57" s="15">
        <v>1125227.51</v>
      </c>
      <c r="G57" s="15">
        <v>1125227.51</v>
      </c>
      <c r="H57" s="15">
        <f t="shared" si="1"/>
        <v>534690.05000000005</v>
      </c>
    </row>
    <row r="58" spans="1:8" x14ac:dyDescent="0.2">
      <c r="A58" s="4" t="s">
        <v>180</v>
      </c>
      <c r="B58" s="22"/>
      <c r="C58" s="15">
        <v>1252653.76</v>
      </c>
      <c r="D58" s="15">
        <v>3474576.38</v>
      </c>
      <c r="E58" s="15">
        <f t="shared" si="0"/>
        <v>4727230.1399999997</v>
      </c>
      <c r="F58" s="15">
        <v>4650236.1100000003</v>
      </c>
      <c r="G58" s="15">
        <v>4649043.6900000004</v>
      </c>
      <c r="H58" s="15">
        <f t="shared" si="1"/>
        <v>76994.029999999329</v>
      </c>
    </row>
    <row r="59" spans="1:8" x14ac:dyDescent="0.2">
      <c r="A59" s="4" t="s">
        <v>181</v>
      </c>
      <c r="B59" s="22"/>
      <c r="C59" s="15">
        <v>1386410.82</v>
      </c>
      <c r="D59" s="15">
        <v>-164447.70000000001</v>
      </c>
      <c r="E59" s="15">
        <f t="shared" si="0"/>
        <v>1221963.1200000001</v>
      </c>
      <c r="F59" s="15">
        <v>1198498.3899999999</v>
      </c>
      <c r="G59" s="15">
        <v>1196232.18</v>
      </c>
      <c r="H59" s="15">
        <f t="shared" si="1"/>
        <v>23464.730000000214</v>
      </c>
    </row>
    <row r="60" spans="1:8" x14ac:dyDescent="0.2">
      <c r="A60" s="4" t="s">
        <v>182</v>
      </c>
      <c r="B60" s="22"/>
      <c r="C60" s="15">
        <v>14943796.24</v>
      </c>
      <c r="D60" s="15">
        <v>-664235.99</v>
      </c>
      <c r="E60" s="15">
        <f t="shared" si="0"/>
        <v>14279560.25</v>
      </c>
      <c r="F60" s="15">
        <v>13636012.810000001</v>
      </c>
      <c r="G60" s="15">
        <v>13463009.82</v>
      </c>
      <c r="H60" s="15">
        <f t="shared" si="1"/>
        <v>643547.43999999948</v>
      </c>
    </row>
    <row r="61" spans="1:8" x14ac:dyDescent="0.2">
      <c r="A61" s="4" t="s">
        <v>183</v>
      </c>
      <c r="B61" s="22"/>
      <c r="C61" s="15">
        <v>2729907.81</v>
      </c>
      <c r="D61" s="15">
        <v>872048.43</v>
      </c>
      <c r="E61" s="15">
        <f t="shared" si="0"/>
        <v>3601956.24</v>
      </c>
      <c r="F61" s="15">
        <v>3126349.03</v>
      </c>
      <c r="G61" s="15">
        <v>3083699.91</v>
      </c>
      <c r="H61" s="15">
        <f t="shared" si="1"/>
        <v>475607.21000000043</v>
      </c>
    </row>
    <row r="62" spans="1:8" x14ac:dyDescent="0.2">
      <c r="A62" s="4" t="s">
        <v>184</v>
      </c>
      <c r="B62" s="22"/>
      <c r="C62" s="15">
        <v>20327906.449999999</v>
      </c>
      <c r="D62" s="15">
        <v>-0.45</v>
      </c>
      <c r="E62" s="15">
        <f t="shared" si="0"/>
        <v>20327906</v>
      </c>
      <c r="F62" s="15">
        <v>20327906</v>
      </c>
      <c r="G62" s="15">
        <v>20327906</v>
      </c>
      <c r="H62" s="15">
        <f t="shared" si="1"/>
        <v>0</v>
      </c>
    </row>
    <row r="63" spans="1:8" x14ac:dyDescent="0.2">
      <c r="A63" s="4" t="s">
        <v>185</v>
      </c>
      <c r="B63" s="22"/>
      <c r="C63" s="15">
        <v>6730949</v>
      </c>
      <c r="D63" s="15">
        <v>-444753.97</v>
      </c>
      <c r="E63" s="15">
        <f t="shared" si="0"/>
        <v>6286195.0300000003</v>
      </c>
      <c r="F63" s="15">
        <v>6286194.96</v>
      </c>
      <c r="G63" s="15">
        <v>6286194.96</v>
      </c>
      <c r="H63" s="15">
        <f t="shared" si="1"/>
        <v>7.0000000298023224E-2</v>
      </c>
    </row>
    <row r="64" spans="1:8" x14ac:dyDescent="0.2">
      <c r="A64" s="4" t="s">
        <v>186</v>
      </c>
      <c r="B64" s="22"/>
      <c r="C64" s="15">
        <v>7111891</v>
      </c>
      <c r="D64" s="15">
        <v>0</v>
      </c>
      <c r="E64" s="15">
        <f t="shared" si="0"/>
        <v>7111891</v>
      </c>
      <c r="F64" s="15">
        <v>7111891</v>
      </c>
      <c r="G64" s="15">
        <v>7111891</v>
      </c>
      <c r="H64" s="15">
        <f t="shared" si="1"/>
        <v>0</v>
      </c>
    </row>
    <row r="65" spans="1:8" x14ac:dyDescent="0.2">
      <c r="A65" s="4" t="s">
        <v>187</v>
      </c>
      <c r="B65" s="22"/>
      <c r="C65" s="15">
        <v>0</v>
      </c>
      <c r="D65" s="15">
        <v>0</v>
      </c>
      <c r="E65" s="15">
        <f t="shared" si="0"/>
        <v>0</v>
      </c>
      <c r="F65" s="15">
        <v>0</v>
      </c>
      <c r="G65" s="15">
        <v>0</v>
      </c>
      <c r="H65" s="15">
        <f t="shared" si="1"/>
        <v>0</v>
      </c>
    </row>
    <row r="66" spans="1:8" x14ac:dyDescent="0.2">
      <c r="A66" s="4"/>
      <c r="B66" s="22"/>
      <c r="C66" s="15"/>
      <c r="D66" s="15"/>
      <c r="E66" s="15"/>
      <c r="F66" s="15"/>
      <c r="G66" s="15"/>
      <c r="H66" s="15"/>
    </row>
    <row r="67" spans="1:8" x14ac:dyDescent="0.2">
      <c r="A67" s="4"/>
      <c r="B67" s="25"/>
      <c r="C67" s="16"/>
      <c r="D67" s="16"/>
      <c r="E67" s="16"/>
      <c r="F67" s="16"/>
      <c r="G67" s="16"/>
      <c r="H67" s="16"/>
    </row>
    <row r="68" spans="1:8" x14ac:dyDescent="0.2">
      <c r="A68" s="26"/>
      <c r="B68" s="47" t="s">
        <v>53</v>
      </c>
      <c r="C68" s="23">
        <f t="shared" ref="C68:H68" si="2">SUM(C7:C67)</f>
        <v>655518243.99999988</v>
      </c>
      <c r="D68" s="23">
        <f t="shared" si="2"/>
        <v>226215309.03999996</v>
      </c>
      <c r="E68" s="23">
        <f t="shared" si="2"/>
        <v>881733553.03999996</v>
      </c>
      <c r="F68" s="23">
        <f t="shared" si="2"/>
        <v>766832918.99999988</v>
      </c>
      <c r="G68" s="23">
        <f t="shared" si="2"/>
        <v>698234046.71999991</v>
      </c>
      <c r="H68" s="23">
        <f t="shared" si="2"/>
        <v>114900634.03999999</v>
      </c>
    </row>
    <row r="70" spans="1:8" ht="49.5" customHeight="1" x14ac:dyDescent="0.2">
      <c r="A70" s="53" t="s">
        <v>188</v>
      </c>
      <c r="B70" s="54"/>
      <c r="C70" s="54"/>
      <c r="D70" s="54"/>
      <c r="E70" s="54"/>
      <c r="F70" s="54"/>
      <c r="G70" s="54"/>
      <c r="H70" s="55"/>
    </row>
    <row r="72" spans="1:8" x14ac:dyDescent="0.2">
      <c r="A72" s="58" t="s">
        <v>54</v>
      </c>
      <c r="B72" s="59"/>
      <c r="C72" s="53" t="s">
        <v>60</v>
      </c>
      <c r="D72" s="54"/>
      <c r="E72" s="54"/>
      <c r="F72" s="54"/>
      <c r="G72" s="55"/>
      <c r="H72" s="56" t="s">
        <v>59</v>
      </c>
    </row>
    <row r="73" spans="1:8" ht="22.5" x14ac:dyDescent="0.2">
      <c r="A73" s="60"/>
      <c r="B73" s="61"/>
      <c r="C73" s="9" t="s">
        <v>55</v>
      </c>
      <c r="D73" s="9" t="s">
        <v>124</v>
      </c>
      <c r="E73" s="9" t="s">
        <v>56</v>
      </c>
      <c r="F73" s="9" t="s">
        <v>57</v>
      </c>
      <c r="G73" s="9" t="s">
        <v>58</v>
      </c>
      <c r="H73" s="57"/>
    </row>
    <row r="74" spans="1:8" x14ac:dyDescent="0.2">
      <c r="A74" s="62"/>
      <c r="B74" s="63"/>
      <c r="C74" s="10">
        <v>1</v>
      </c>
      <c r="D74" s="10">
        <v>2</v>
      </c>
      <c r="E74" s="10" t="s">
        <v>125</v>
      </c>
      <c r="F74" s="10">
        <v>4</v>
      </c>
      <c r="G74" s="10">
        <v>5</v>
      </c>
      <c r="H74" s="10" t="s">
        <v>126</v>
      </c>
    </row>
    <row r="75" spans="1:8" x14ac:dyDescent="0.2">
      <c r="A75" s="28"/>
      <c r="B75" s="48" t="s">
        <v>127</v>
      </c>
      <c r="C75" s="33"/>
      <c r="D75" s="33"/>
      <c r="E75" s="33"/>
      <c r="F75" s="33"/>
      <c r="G75" s="33"/>
      <c r="H75" s="33"/>
    </row>
    <row r="76" spans="1:8" x14ac:dyDescent="0.2">
      <c r="A76" s="4" t="s">
        <v>8</v>
      </c>
      <c r="B76" s="2"/>
      <c r="C76" s="34"/>
      <c r="D76" s="34"/>
      <c r="E76" s="34"/>
      <c r="F76" s="34"/>
      <c r="G76" s="34"/>
      <c r="H76" s="34"/>
    </row>
    <row r="77" spans="1:8" x14ac:dyDescent="0.2">
      <c r="A77" s="4" t="s">
        <v>9</v>
      </c>
      <c r="B77" s="2"/>
      <c r="C77" s="34"/>
      <c r="D77" s="34"/>
      <c r="E77" s="34"/>
      <c r="F77" s="34"/>
      <c r="G77" s="34"/>
      <c r="H77" s="34"/>
    </row>
    <row r="78" spans="1:8" x14ac:dyDescent="0.2">
      <c r="A78" s="4" t="s">
        <v>10</v>
      </c>
      <c r="B78" s="2"/>
      <c r="C78" s="34"/>
      <c r="D78" s="34"/>
      <c r="E78" s="34"/>
      <c r="F78" s="34"/>
      <c r="G78" s="34"/>
      <c r="H78" s="34"/>
    </row>
    <row r="79" spans="1:8" x14ac:dyDescent="0.2">
      <c r="A79" s="4" t="s">
        <v>11</v>
      </c>
      <c r="B79" s="2"/>
      <c r="C79" s="34"/>
      <c r="D79" s="34"/>
      <c r="E79" s="34"/>
      <c r="F79" s="34"/>
      <c r="G79" s="34"/>
      <c r="H79" s="34"/>
    </row>
    <row r="80" spans="1:8" x14ac:dyDescent="0.2">
      <c r="A80" s="4"/>
      <c r="B80" s="2"/>
      <c r="C80" s="35"/>
      <c r="D80" s="35"/>
      <c r="E80" s="35"/>
      <c r="F80" s="35"/>
      <c r="G80" s="35"/>
      <c r="H80" s="35"/>
    </row>
    <row r="81" spans="1:8" x14ac:dyDescent="0.2">
      <c r="A81" s="26"/>
      <c r="B81" s="47" t="s">
        <v>53</v>
      </c>
      <c r="C81" s="23"/>
      <c r="D81" s="23"/>
      <c r="E81" s="23"/>
      <c r="F81" s="23"/>
      <c r="G81" s="23"/>
      <c r="H81" s="23"/>
    </row>
    <row r="84" spans="1:8" ht="54.75" customHeight="1" x14ac:dyDescent="0.2">
      <c r="A84" s="53" t="s">
        <v>189</v>
      </c>
      <c r="B84" s="54"/>
      <c r="C84" s="54"/>
      <c r="D84" s="54"/>
      <c r="E84" s="54"/>
      <c r="F84" s="54"/>
      <c r="G84" s="54"/>
      <c r="H84" s="55"/>
    </row>
    <row r="85" spans="1:8" x14ac:dyDescent="0.2">
      <c r="A85" s="58" t="s">
        <v>54</v>
      </c>
      <c r="B85" s="59"/>
      <c r="C85" s="53" t="s">
        <v>60</v>
      </c>
      <c r="D85" s="54"/>
      <c r="E85" s="54"/>
      <c r="F85" s="54"/>
      <c r="G85" s="55"/>
      <c r="H85" s="56" t="s">
        <v>59</v>
      </c>
    </row>
    <row r="86" spans="1:8" ht="22.5" x14ac:dyDescent="0.2">
      <c r="A86" s="60"/>
      <c r="B86" s="61"/>
      <c r="C86" s="9" t="s">
        <v>55</v>
      </c>
      <c r="D86" s="9" t="s">
        <v>124</v>
      </c>
      <c r="E86" s="9" t="s">
        <v>56</v>
      </c>
      <c r="F86" s="9" t="s">
        <v>57</v>
      </c>
      <c r="G86" s="9" t="s">
        <v>58</v>
      </c>
      <c r="H86" s="57"/>
    </row>
    <row r="87" spans="1:8" x14ac:dyDescent="0.2">
      <c r="A87" s="62"/>
      <c r="B87" s="63"/>
      <c r="C87" s="10">
        <v>1</v>
      </c>
      <c r="D87" s="10">
        <v>2</v>
      </c>
      <c r="E87" s="10" t="s">
        <v>125</v>
      </c>
      <c r="F87" s="10">
        <v>4</v>
      </c>
      <c r="G87" s="10">
        <v>5</v>
      </c>
      <c r="H87" s="10" t="s">
        <v>126</v>
      </c>
    </row>
    <row r="88" spans="1:8" x14ac:dyDescent="0.2">
      <c r="A88" s="28"/>
      <c r="B88" s="29"/>
      <c r="C88" s="33"/>
      <c r="D88" s="33"/>
      <c r="E88" s="33"/>
      <c r="F88" s="33"/>
      <c r="G88" s="33"/>
      <c r="H88" s="33"/>
    </row>
    <row r="89" spans="1:8" ht="22.5" x14ac:dyDescent="0.2">
      <c r="A89" s="4"/>
      <c r="B89" s="31" t="s">
        <v>13</v>
      </c>
      <c r="C89" s="34">
        <v>34170746.450000003</v>
      </c>
      <c r="D89" s="34">
        <v>444754.42</v>
      </c>
      <c r="E89" s="34">
        <v>34615500.870000005</v>
      </c>
      <c r="F89" s="34">
        <v>33725991.960000001</v>
      </c>
      <c r="G89" s="34">
        <v>33725991.960000001</v>
      </c>
      <c r="H89" s="34">
        <v>889508.91000000387</v>
      </c>
    </row>
    <row r="90" spans="1:8" x14ac:dyDescent="0.2">
      <c r="A90" s="4"/>
      <c r="B90" s="31"/>
      <c r="C90" s="34"/>
      <c r="D90" s="34"/>
      <c r="E90" s="34"/>
      <c r="F90" s="34"/>
      <c r="G90" s="34"/>
      <c r="H90" s="34"/>
    </row>
    <row r="91" spans="1:8" x14ac:dyDescent="0.2">
      <c r="A91" s="4"/>
      <c r="B91" s="31" t="s">
        <v>12</v>
      </c>
      <c r="C91" s="34"/>
      <c r="D91" s="34"/>
      <c r="E91" s="34"/>
      <c r="F91" s="34"/>
      <c r="G91" s="34"/>
      <c r="H91" s="34"/>
    </row>
    <row r="92" spans="1:8" x14ac:dyDescent="0.2">
      <c r="A92" s="4"/>
      <c r="B92" s="31"/>
      <c r="C92" s="34"/>
      <c r="D92" s="34"/>
      <c r="E92" s="34"/>
      <c r="F92" s="34"/>
      <c r="G92" s="34"/>
      <c r="H92" s="34"/>
    </row>
    <row r="93" spans="1:8" ht="22.5" x14ac:dyDescent="0.2">
      <c r="A93" s="4"/>
      <c r="B93" s="31" t="s">
        <v>14</v>
      </c>
      <c r="C93" s="34"/>
      <c r="D93" s="34"/>
      <c r="E93" s="34"/>
      <c r="F93" s="34"/>
      <c r="G93" s="34"/>
      <c r="H93" s="34"/>
    </row>
    <row r="94" spans="1:8" x14ac:dyDescent="0.2">
      <c r="A94" s="4"/>
      <c r="B94" s="31"/>
      <c r="C94" s="34"/>
      <c r="D94" s="34"/>
      <c r="E94" s="34"/>
      <c r="F94" s="34"/>
      <c r="G94" s="34"/>
      <c r="H94" s="34"/>
    </row>
    <row r="95" spans="1:8" ht="22.5" x14ac:dyDescent="0.2">
      <c r="A95" s="4"/>
      <c r="B95" s="31" t="s">
        <v>26</v>
      </c>
      <c r="C95" s="34"/>
      <c r="D95" s="34"/>
      <c r="E95" s="34"/>
      <c r="F95" s="34"/>
      <c r="G95" s="34"/>
      <c r="H95" s="34"/>
    </row>
    <row r="96" spans="1:8" x14ac:dyDescent="0.2">
      <c r="A96" s="4"/>
      <c r="B96" s="31"/>
      <c r="C96" s="34"/>
      <c r="D96" s="34"/>
      <c r="E96" s="34"/>
      <c r="F96" s="34"/>
      <c r="G96" s="34"/>
      <c r="H96" s="34"/>
    </row>
    <row r="97" spans="1:8" ht="22.5" x14ac:dyDescent="0.2">
      <c r="A97" s="4"/>
      <c r="B97" s="31" t="s">
        <v>27</v>
      </c>
      <c r="C97" s="34"/>
      <c r="D97" s="34"/>
      <c r="E97" s="34"/>
      <c r="F97" s="34"/>
      <c r="G97" s="34"/>
      <c r="H97" s="34"/>
    </row>
    <row r="98" spans="1:8" x14ac:dyDescent="0.2">
      <c r="A98" s="4"/>
      <c r="B98" s="31"/>
      <c r="C98" s="34"/>
      <c r="D98" s="34"/>
      <c r="E98" s="34"/>
      <c r="F98" s="34"/>
      <c r="G98" s="34"/>
      <c r="H98" s="34"/>
    </row>
    <row r="99" spans="1:8" ht="22.5" x14ac:dyDescent="0.2">
      <c r="A99" s="4"/>
      <c r="B99" s="31" t="s">
        <v>34</v>
      </c>
      <c r="C99" s="34"/>
      <c r="D99" s="34"/>
      <c r="E99" s="34"/>
      <c r="F99" s="34"/>
      <c r="G99" s="34"/>
      <c r="H99" s="34"/>
    </row>
    <row r="100" spans="1:8" x14ac:dyDescent="0.2">
      <c r="A100" s="4"/>
      <c r="B100" s="31"/>
      <c r="C100" s="34"/>
      <c r="D100" s="34"/>
      <c r="E100" s="34"/>
      <c r="F100" s="34"/>
      <c r="G100" s="34"/>
      <c r="H100" s="34"/>
    </row>
    <row r="101" spans="1:8" x14ac:dyDescent="0.2">
      <c r="A101" s="4"/>
      <c r="B101" s="31" t="s">
        <v>15</v>
      </c>
      <c r="C101" s="34"/>
      <c r="D101" s="34"/>
      <c r="E101" s="34"/>
      <c r="F101" s="34"/>
      <c r="G101" s="34"/>
      <c r="H101" s="34"/>
    </row>
    <row r="102" spans="1:8" x14ac:dyDescent="0.2">
      <c r="A102" s="30"/>
      <c r="B102" s="32"/>
      <c r="C102" s="35"/>
      <c r="D102" s="35"/>
      <c r="E102" s="35"/>
      <c r="F102" s="35"/>
      <c r="G102" s="35"/>
      <c r="H102" s="35"/>
    </row>
    <row r="103" spans="1:8" x14ac:dyDescent="0.2">
      <c r="A103" s="26"/>
      <c r="B103" s="47" t="s">
        <v>53</v>
      </c>
      <c r="C103" s="23">
        <f>SUM(C89:C102)</f>
        <v>34170746.450000003</v>
      </c>
      <c r="D103" s="23">
        <f t="shared" ref="D103:H103" si="3">SUM(D89:D102)</f>
        <v>444754.42</v>
      </c>
      <c r="E103" s="23">
        <f t="shared" si="3"/>
        <v>34615500.870000005</v>
      </c>
      <c r="F103" s="23">
        <f t="shared" si="3"/>
        <v>33725991.960000001</v>
      </c>
      <c r="G103" s="23">
        <f t="shared" si="3"/>
        <v>33725991.960000001</v>
      </c>
      <c r="H103" s="23">
        <f t="shared" si="3"/>
        <v>889508.91000000387</v>
      </c>
    </row>
  </sheetData>
  <sheetProtection formatCells="0" formatColumns="0" formatRows="0" insertRows="0" deleteRows="0" autoFilter="0"/>
  <mergeCells count="12">
    <mergeCell ref="A1:H1"/>
    <mergeCell ref="A3:B5"/>
    <mergeCell ref="A70:H70"/>
    <mergeCell ref="A72:B74"/>
    <mergeCell ref="C3:G3"/>
    <mergeCell ref="H3:H4"/>
    <mergeCell ref="A84:H84"/>
    <mergeCell ref="A85:B87"/>
    <mergeCell ref="C85:G85"/>
    <mergeCell ref="H85:H86"/>
    <mergeCell ref="C72:G72"/>
    <mergeCell ref="H72:H73"/>
  </mergeCells>
  <printOptions horizontalCentered="1"/>
  <pageMargins left="0.39370078740157483" right="0.39370078740157483" top="0.39370078740157483" bottom="0.39370078740157483" header="0.31496062992125984" footer="0.31496062992125984"/>
  <pageSetup scale="9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showGridLines="0" workbookViewId="0">
      <selection sqref="A1:H1"/>
    </sheetView>
  </sheetViews>
  <sheetFormatPr baseColWidth="10" defaultRowHeight="11.25" x14ac:dyDescent="0.2"/>
  <cols>
    <col min="1" max="1" width="4.83203125" style="3" customWidth="1"/>
    <col min="2" max="2" width="65.83203125" style="3" customWidth="1"/>
    <col min="3" max="8" width="18.33203125" style="3" customWidth="1"/>
    <col min="9" max="16384" width="12" style="3"/>
  </cols>
  <sheetData>
    <row r="1" spans="1:8" ht="50.1" customHeight="1" x14ac:dyDescent="0.2">
      <c r="A1" s="53" t="s">
        <v>193</v>
      </c>
      <c r="B1" s="54"/>
      <c r="C1" s="54"/>
      <c r="D1" s="54"/>
      <c r="E1" s="54"/>
      <c r="F1" s="54"/>
      <c r="G1" s="54"/>
      <c r="H1" s="55"/>
    </row>
    <row r="2" spans="1:8" x14ac:dyDescent="0.2">
      <c r="A2" s="58" t="s">
        <v>54</v>
      </c>
      <c r="B2" s="59"/>
      <c r="C2" s="53" t="s">
        <v>60</v>
      </c>
      <c r="D2" s="54"/>
      <c r="E2" s="54"/>
      <c r="F2" s="54"/>
      <c r="G2" s="55"/>
      <c r="H2" s="56" t="s">
        <v>59</v>
      </c>
    </row>
    <row r="3" spans="1:8" ht="24.95" customHeight="1" x14ac:dyDescent="0.2">
      <c r="A3" s="60"/>
      <c r="B3" s="61"/>
      <c r="C3" s="9" t="s">
        <v>55</v>
      </c>
      <c r="D3" s="9" t="s">
        <v>124</v>
      </c>
      <c r="E3" s="9" t="s">
        <v>56</v>
      </c>
      <c r="F3" s="9" t="s">
        <v>57</v>
      </c>
      <c r="G3" s="9" t="s">
        <v>58</v>
      </c>
      <c r="H3" s="57"/>
    </row>
    <row r="4" spans="1:8" x14ac:dyDescent="0.2">
      <c r="A4" s="62"/>
      <c r="B4" s="63"/>
      <c r="C4" s="10">
        <v>1</v>
      </c>
      <c r="D4" s="10">
        <v>2</v>
      </c>
      <c r="E4" s="10" t="s">
        <v>125</v>
      </c>
      <c r="F4" s="10">
        <v>4</v>
      </c>
      <c r="G4" s="10">
        <v>5</v>
      </c>
      <c r="H4" s="10" t="s">
        <v>126</v>
      </c>
    </row>
    <row r="5" spans="1:8" x14ac:dyDescent="0.2">
      <c r="A5" s="44"/>
      <c r="B5" s="45"/>
      <c r="C5" s="14"/>
      <c r="D5" s="14"/>
      <c r="E5" s="14"/>
      <c r="F5" s="14"/>
      <c r="G5" s="14"/>
      <c r="H5" s="14"/>
    </row>
    <row r="6" spans="1:8" x14ac:dyDescent="0.2">
      <c r="A6" s="41" t="s">
        <v>16</v>
      </c>
      <c r="B6" s="39"/>
      <c r="C6" s="49">
        <v>348731004.49000001</v>
      </c>
      <c r="D6" s="49">
        <v>22607747.27</v>
      </c>
      <c r="E6" s="49">
        <v>371338751.75999999</v>
      </c>
      <c r="F6" s="49">
        <v>364937386.84999996</v>
      </c>
      <c r="G6" s="49">
        <v>355125828.53999996</v>
      </c>
      <c r="H6" s="49">
        <v>6401364.9100000113</v>
      </c>
    </row>
    <row r="7" spans="1:8" x14ac:dyDescent="0.2">
      <c r="A7" s="38"/>
      <c r="B7" s="42" t="s">
        <v>42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</row>
    <row r="8" spans="1:8" x14ac:dyDescent="0.2">
      <c r="A8" s="38"/>
      <c r="B8" s="42" t="s">
        <v>17</v>
      </c>
      <c r="C8" s="15">
        <v>1756485.1</v>
      </c>
      <c r="D8" s="15">
        <v>-57153.4</v>
      </c>
      <c r="E8" s="15">
        <v>1699331.7000000002</v>
      </c>
      <c r="F8" s="15">
        <v>1671484.56</v>
      </c>
      <c r="G8" s="15">
        <v>1668066.28</v>
      </c>
      <c r="H8" s="15">
        <v>27847.14000000013</v>
      </c>
    </row>
    <row r="9" spans="1:8" x14ac:dyDescent="0.2">
      <c r="A9" s="38"/>
      <c r="B9" s="42" t="s">
        <v>43</v>
      </c>
      <c r="C9" s="15">
        <v>66602058.460000001</v>
      </c>
      <c r="D9" s="15">
        <v>-7724073.6299999999</v>
      </c>
      <c r="E9" s="15">
        <v>58877984.829999998</v>
      </c>
      <c r="F9" s="15">
        <v>56439487.329999998</v>
      </c>
      <c r="G9" s="15">
        <v>55317968.869999997</v>
      </c>
      <c r="H9" s="15">
        <v>2438497.5</v>
      </c>
    </row>
    <row r="10" spans="1:8" x14ac:dyDescent="0.2">
      <c r="A10" s="38"/>
      <c r="B10" s="42" t="s">
        <v>3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</row>
    <row r="11" spans="1:8" x14ac:dyDescent="0.2">
      <c r="A11" s="38"/>
      <c r="B11" s="42" t="s">
        <v>23</v>
      </c>
      <c r="C11" s="15">
        <v>97056708</v>
      </c>
      <c r="D11" s="15">
        <v>25768510.789999999</v>
      </c>
      <c r="E11" s="15">
        <v>122825218.78999999</v>
      </c>
      <c r="F11" s="15">
        <v>120650666.98999999</v>
      </c>
      <c r="G11" s="15">
        <v>115726403.2</v>
      </c>
      <c r="H11" s="15">
        <v>2174551.799999997</v>
      </c>
    </row>
    <row r="12" spans="1:8" x14ac:dyDescent="0.2">
      <c r="A12" s="38"/>
      <c r="B12" s="42" t="s">
        <v>18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</row>
    <row r="13" spans="1:8" x14ac:dyDescent="0.2">
      <c r="A13" s="38"/>
      <c r="B13" s="42" t="s">
        <v>44</v>
      </c>
      <c r="C13" s="15">
        <v>166497667.13</v>
      </c>
      <c r="D13" s="15">
        <v>5471985.0899999999</v>
      </c>
      <c r="E13" s="15">
        <v>171969652.22</v>
      </c>
      <c r="F13" s="15">
        <v>170993657.13999999</v>
      </c>
      <c r="G13" s="15">
        <v>167265498.31</v>
      </c>
      <c r="H13" s="15">
        <v>975995.08000001311</v>
      </c>
    </row>
    <row r="14" spans="1:8" x14ac:dyDescent="0.2">
      <c r="A14" s="38"/>
      <c r="B14" s="42" t="s">
        <v>19</v>
      </c>
      <c r="C14" s="15">
        <v>16818085.800000001</v>
      </c>
      <c r="D14" s="15">
        <v>-851521.58</v>
      </c>
      <c r="E14" s="15">
        <v>15966564.220000001</v>
      </c>
      <c r="F14" s="15">
        <v>15182090.83</v>
      </c>
      <c r="G14" s="15">
        <v>15147891.880000001</v>
      </c>
      <c r="H14" s="15">
        <v>784473.3900000006</v>
      </c>
    </row>
    <row r="15" spans="1:8" x14ac:dyDescent="0.2">
      <c r="A15" s="40"/>
      <c r="B15" s="42"/>
      <c r="C15" s="15"/>
      <c r="D15" s="15"/>
      <c r="E15" s="15"/>
      <c r="F15" s="15"/>
      <c r="G15" s="15"/>
      <c r="H15" s="15"/>
    </row>
    <row r="16" spans="1:8" x14ac:dyDescent="0.2">
      <c r="A16" s="41" t="s">
        <v>20</v>
      </c>
      <c r="B16" s="43"/>
      <c r="C16" s="49">
        <v>160714008.67000002</v>
      </c>
      <c r="D16" s="49">
        <v>216911173.22999999</v>
      </c>
      <c r="E16" s="49">
        <v>377625181.89999998</v>
      </c>
      <c r="F16" s="49">
        <v>282595686.20999998</v>
      </c>
      <c r="G16" s="49">
        <v>233528256.59999996</v>
      </c>
      <c r="H16" s="49">
        <v>95029495.690000013</v>
      </c>
    </row>
    <row r="17" spans="1:8" x14ac:dyDescent="0.2">
      <c r="A17" s="38"/>
      <c r="B17" s="42" t="s">
        <v>45</v>
      </c>
      <c r="C17" s="15">
        <v>4488846.09</v>
      </c>
      <c r="D17" s="15">
        <v>1448345.43</v>
      </c>
      <c r="E17" s="15">
        <v>5937191.5199999996</v>
      </c>
      <c r="F17" s="15">
        <v>4231345.8899999997</v>
      </c>
      <c r="G17" s="15">
        <v>4219455.8899999997</v>
      </c>
      <c r="H17" s="15">
        <v>1705845.63</v>
      </c>
    </row>
    <row r="18" spans="1:8" x14ac:dyDescent="0.2">
      <c r="A18" s="38"/>
      <c r="B18" s="42" t="s">
        <v>28</v>
      </c>
      <c r="C18" s="15">
        <v>129595561.23</v>
      </c>
      <c r="D18" s="15">
        <v>211634514.62</v>
      </c>
      <c r="E18" s="15">
        <v>341230075.85000002</v>
      </c>
      <c r="F18" s="15">
        <v>249811631.63</v>
      </c>
      <c r="G18" s="15">
        <v>203577009.66</v>
      </c>
      <c r="H18" s="15">
        <v>91418444.220000029</v>
      </c>
    </row>
    <row r="19" spans="1:8" x14ac:dyDescent="0.2">
      <c r="A19" s="38"/>
      <c r="B19" s="42" t="s">
        <v>21</v>
      </c>
      <c r="C19" s="15">
        <v>5237953.76</v>
      </c>
      <c r="D19" s="15">
        <v>696119.76</v>
      </c>
      <c r="E19" s="15">
        <v>5934073.5199999996</v>
      </c>
      <c r="F19" s="15">
        <v>5532641.7300000004</v>
      </c>
      <c r="G19" s="15">
        <v>4377215.63</v>
      </c>
      <c r="H19" s="15">
        <v>401431.78999999911</v>
      </c>
    </row>
    <row r="20" spans="1:8" x14ac:dyDescent="0.2">
      <c r="A20" s="38"/>
      <c r="B20" s="42" t="s">
        <v>46</v>
      </c>
      <c r="C20" s="15">
        <v>16917257.309999999</v>
      </c>
      <c r="D20" s="15">
        <v>3297888.94</v>
      </c>
      <c r="E20" s="15">
        <v>20215146.25</v>
      </c>
      <c r="F20" s="15">
        <v>18908371.210000001</v>
      </c>
      <c r="G20" s="15">
        <v>17324554.469999999</v>
      </c>
      <c r="H20" s="15">
        <v>1306775.0399999991</v>
      </c>
    </row>
    <row r="21" spans="1:8" x14ac:dyDescent="0.2">
      <c r="A21" s="38"/>
      <c r="B21" s="42" t="s">
        <v>47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</row>
    <row r="22" spans="1:8" x14ac:dyDescent="0.2">
      <c r="A22" s="38"/>
      <c r="B22" s="42" t="s">
        <v>48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</row>
    <row r="23" spans="1:8" x14ac:dyDescent="0.2">
      <c r="A23" s="38"/>
      <c r="B23" s="42" t="s">
        <v>4</v>
      </c>
      <c r="C23" s="15">
        <v>4474390.28</v>
      </c>
      <c r="D23" s="15">
        <v>-165695.51999999999</v>
      </c>
      <c r="E23" s="15">
        <v>4308694.7600000007</v>
      </c>
      <c r="F23" s="15">
        <v>4111695.75</v>
      </c>
      <c r="G23" s="15">
        <v>4030020.95</v>
      </c>
      <c r="H23" s="15">
        <v>196999.01000000071</v>
      </c>
    </row>
    <row r="24" spans="1:8" x14ac:dyDescent="0.2">
      <c r="A24" s="40"/>
      <c r="B24" s="42"/>
      <c r="C24" s="15"/>
      <c r="D24" s="15"/>
      <c r="E24" s="15"/>
      <c r="F24" s="15"/>
      <c r="G24" s="15"/>
      <c r="H24" s="15"/>
    </row>
    <row r="25" spans="1:8" x14ac:dyDescent="0.2">
      <c r="A25" s="41" t="s">
        <v>49</v>
      </c>
      <c r="B25" s="43"/>
      <c r="C25" s="49">
        <v>106756310.39000002</v>
      </c>
      <c r="D25" s="49">
        <v>-12213216.530000001</v>
      </c>
      <c r="E25" s="49">
        <v>94543093.859999999</v>
      </c>
      <c r="F25" s="49">
        <v>81073320.49000001</v>
      </c>
      <c r="G25" s="49">
        <v>71353436.129999995</v>
      </c>
      <c r="H25" s="49">
        <v>13469773.37000001</v>
      </c>
    </row>
    <row r="26" spans="1:8" x14ac:dyDescent="0.2">
      <c r="A26" s="38"/>
      <c r="B26" s="42" t="s">
        <v>29</v>
      </c>
      <c r="C26" s="15">
        <v>2639064.58</v>
      </c>
      <c r="D26" s="15">
        <v>3310128.68</v>
      </c>
      <c r="E26" s="15">
        <v>5949193.2599999998</v>
      </c>
      <c r="F26" s="15">
        <v>5848734.5</v>
      </c>
      <c r="G26" s="15">
        <v>5845275.8700000001</v>
      </c>
      <c r="H26" s="15">
        <v>100458.75999999978</v>
      </c>
    </row>
    <row r="27" spans="1:8" x14ac:dyDescent="0.2">
      <c r="A27" s="38"/>
      <c r="B27" s="42" t="s">
        <v>24</v>
      </c>
      <c r="C27" s="15">
        <v>3148556.67</v>
      </c>
      <c r="D27" s="15">
        <v>1646927.66</v>
      </c>
      <c r="E27" s="15">
        <v>4795484.33</v>
      </c>
      <c r="F27" s="15">
        <v>4774061.67</v>
      </c>
      <c r="G27" s="15">
        <v>4770783.55</v>
      </c>
      <c r="H27" s="15">
        <v>21422.660000000149</v>
      </c>
    </row>
    <row r="28" spans="1:8" x14ac:dyDescent="0.2">
      <c r="A28" s="38"/>
      <c r="B28" s="42" t="s">
        <v>30</v>
      </c>
      <c r="C28" s="15">
        <v>0</v>
      </c>
      <c r="D28" s="15">
        <v>5316043.5599999996</v>
      </c>
      <c r="E28" s="15">
        <v>5316043.5599999996</v>
      </c>
      <c r="F28" s="15">
        <v>5253385.32</v>
      </c>
      <c r="G28" s="15">
        <v>2040149.99</v>
      </c>
      <c r="H28" s="15">
        <v>62658.239999999292</v>
      </c>
    </row>
    <row r="29" spans="1:8" x14ac:dyDescent="0.2">
      <c r="A29" s="38"/>
      <c r="B29" s="42" t="s">
        <v>50</v>
      </c>
      <c r="C29" s="15">
        <v>85356742.790000007</v>
      </c>
      <c r="D29" s="15">
        <v>-33259606.66</v>
      </c>
      <c r="E29" s="15">
        <v>52097136.13000001</v>
      </c>
      <c r="F29" s="15">
        <v>48373649.969999999</v>
      </c>
      <c r="G29" s="15">
        <v>42621921.049999997</v>
      </c>
      <c r="H29" s="15">
        <v>3723486.1600000113</v>
      </c>
    </row>
    <row r="30" spans="1:8" x14ac:dyDescent="0.2">
      <c r="A30" s="38"/>
      <c r="B30" s="42" t="s">
        <v>22</v>
      </c>
      <c r="C30" s="15">
        <v>2032437.53</v>
      </c>
      <c r="D30" s="15">
        <v>-83158.929999999993</v>
      </c>
      <c r="E30" s="15">
        <v>1949278.6</v>
      </c>
      <c r="F30" s="15">
        <v>1917802.64</v>
      </c>
      <c r="G30" s="15">
        <v>1853295.41</v>
      </c>
      <c r="H30" s="15">
        <v>31475.960000000196</v>
      </c>
    </row>
    <row r="31" spans="1:8" x14ac:dyDescent="0.2">
      <c r="A31" s="38"/>
      <c r="B31" s="42" t="s">
        <v>5</v>
      </c>
      <c r="C31" s="15">
        <v>0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</row>
    <row r="32" spans="1:8" x14ac:dyDescent="0.2">
      <c r="A32" s="38"/>
      <c r="B32" s="42" t="s">
        <v>6</v>
      </c>
      <c r="C32" s="15">
        <v>13579508.82</v>
      </c>
      <c r="D32" s="15">
        <v>10856449.16</v>
      </c>
      <c r="E32" s="15">
        <v>24435957.98</v>
      </c>
      <c r="F32" s="15">
        <v>14905686.390000001</v>
      </c>
      <c r="G32" s="15">
        <v>14222010.26</v>
      </c>
      <c r="H32" s="15">
        <v>9530271.5899999999</v>
      </c>
    </row>
    <row r="33" spans="1:8" x14ac:dyDescent="0.2">
      <c r="A33" s="38"/>
      <c r="B33" s="42" t="s">
        <v>51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</row>
    <row r="34" spans="1:8" x14ac:dyDescent="0.2">
      <c r="A34" s="38"/>
      <c r="B34" s="42" t="s">
        <v>31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</row>
    <row r="35" spans="1:8" x14ac:dyDescent="0.2">
      <c r="A35" s="40"/>
      <c r="B35" s="42"/>
      <c r="C35" s="15"/>
      <c r="D35" s="15"/>
      <c r="E35" s="15"/>
      <c r="F35" s="15"/>
      <c r="G35" s="15"/>
      <c r="H35" s="15"/>
    </row>
    <row r="36" spans="1:8" x14ac:dyDescent="0.2">
      <c r="A36" s="41" t="s">
        <v>32</v>
      </c>
      <c r="B36" s="43"/>
      <c r="C36" s="49">
        <v>39316920.450000003</v>
      </c>
      <c r="D36" s="49">
        <v>-1090394.93</v>
      </c>
      <c r="E36" s="49">
        <v>38226525.520000003</v>
      </c>
      <c r="F36" s="49">
        <v>38226525.450000003</v>
      </c>
      <c r="G36" s="49">
        <v>38226525.450000003</v>
      </c>
      <c r="H36" s="49">
        <v>7.0000000298023224E-2</v>
      </c>
    </row>
    <row r="37" spans="1:8" x14ac:dyDescent="0.2">
      <c r="A37" s="38"/>
      <c r="B37" s="42" t="s">
        <v>52</v>
      </c>
      <c r="C37" s="15">
        <v>5146174</v>
      </c>
      <c r="D37" s="15">
        <v>-645640.51</v>
      </c>
      <c r="E37" s="15">
        <v>4500533.49</v>
      </c>
      <c r="F37" s="15">
        <v>4500533.49</v>
      </c>
      <c r="G37" s="15">
        <v>4500533.49</v>
      </c>
      <c r="H37" s="15">
        <v>0</v>
      </c>
    </row>
    <row r="38" spans="1:8" ht="22.5" x14ac:dyDescent="0.2">
      <c r="A38" s="38"/>
      <c r="B38" s="42" t="s">
        <v>25</v>
      </c>
      <c r="C38" s="15">
        <v>34170746.450000003</v>
      </c>
      <c r="D38" s="15">
        <v>-444754.42</v>
      </c>
      <c r="E38" s="15">
        <v>33725992.030000001</v>
      </c>
      <c r="F38" s="15">
        <v>33725991.960000001</v>
      </c>
      <c r="G38" s="15">
        <v>33725991.960000001</v>
      </c>
      <c r="H38" s="15">
        <v>7.0000000298023224E-2</v>
      </c>
    </row>
    <row r="39" spans="1:8" x14ac:dyDescent="0.2">
      <c r="A39" s="38"/>
      <c r="B39" s="42" t="s">
        <v>33</v>
      </c>
      <c r="C39" s="15">
        <v>0</v>
      </c>
      <c r="D39" s="15">
        <v>0</v>
      </c>
      <c r="E39" s="15">
        <v>0</v>
      </c>
      <c r="F39" s="15">
        <v>0</v>
      </c>
      <c r="G39" s="15">
        <v>0</v>
      </c>
      <c r="H39" s="15">
        <v>0</v>
      </c>
    </row>
    <row r="40" spans="1:8" x14ac:dyDescent="0.2">
      <c r="A40" s="38"/>
      <c r="B40" s="42" t="s">
        <v>7</v>
      </c>
      <c r="C40" s="15">
        <v>0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</row>
    <row r="41" spans="1:8" x14ac:dyDescent="0.2">
      <c r="A41" s="40"/>
      <c r="B41" s="42"/>
      <c r="C41" s="15"/>
      <c r="D41" s="15"/>
      <c r="E41" s="15"/>
      <c r="F41" s="15"/>
      <c r="G41" s="15"/>
      <c r="H41" s="15"/>
    </row>
    <row r="42" spans="1:8" x14ac:dyDescent="0.2">
      <c r="A42" s="46"/>
      <c r="B42" s="47" t="s">
        <v>53</v>
      </c>
      <c r="C42" s="23">
        <v>655518244</v>
      </c>
      <c r="D42" s="23">
        <v>226215309.03999999</v>
      </c>
      <c r="E42" s="23">
        <v>881733553.03999996</v>
      </c>
      <c r="F42" s="23">
        <v>766832919</v>
      </c>
      <c r="G42" s="23">
        <v>698234046.71999991</v>
      </c>
      <c r="H42" s="23">
        <v>114900634.04000004</v>
      </c>
    </row>
    <row r="43" spans="1:8" x14ac:dyDescent="0.2">
      <c r="A43" s="37"/>
      <c r="B43" s="37"/>
      <c r="C43" s="37"/>
      <c r="D43" s="37"/>
      <c r="E43" s="37"/>
      <c r="F43" s="37"/>
      <c r="G43" s="37"/>
      <c r="H43" s="37"/>
    </row>
    <row r="44" spans="1:8" x14ac:dyDescent="0.2">
      <c r="A44" s="37"/>
      <c r="B44" s="37"/>
      <c r="C44" s="37"/>
      <c r="D44" s="37"/>
      <c r="E44" s="37"/>
      <c r="F44" s="37"/>
      <c r="G44" s="37"/>
      <c r="H44" s="37"/>
    </row>
    <row r="45" spans="1:8" x14ac:dyDescent="0.2">
      <c r="A45" s="37"/>
      <c r="B45" s="37"/>
      <c r="C45" s="37"/>
      <c r="D45" s="37"/>
      <c r="E45" s="37"/>
      <c r="F45" s="37"/>
      <c r="G45" s="37"/>
      <c r="H45" s="37"/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39370078740157483" right="0.39370078740157483" top="0.39370078740157483" bottom="0.39370078740157483" header="0.31496062992125984" footer="0.31496062992125984"/>
  <pageSetup scale="91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EF52B4B-1241-46A7-97DB-8CD3172136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COG</vt:lpstr>
      <vt:lpstr>CTG</vt:lpstr>
      <vt:lpstr>CA</vt:lpstr>
      <vt:lpstr>CFG</vt:lpstr>
      <vt:lpstr>COG!Títulos_a_imprimir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NoeVA</cp:lastModifiedBy>
  <cp:lastPrinted>2020-10-12T14:17:47Z</cp:lastPrinted>
  <dcterms:created xsi:type="dcterms:W3CDTF">2014-02-10T03:37:14Z</dcterms:created>
  <dcterms:modified xsi:type="dcterms:W3CDTF">2021-02-26T18:04:04Z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