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Administrativa\Desktop\140221 DEFINITIVOS 2DA SESION PATRONATO\CUENTA PÚBLICA 2021\"/>
    </mc:Choice>
  </mc:AlternateContent>
  <xr:revisionPtr revIDLastSave="0" documentId="13_ncr:1_{DC5293E5-4D8B-4D06-B1CF-291B1DEFA228}" xr6:coauthVersionLast="47" xr6:coauthVersionMax="47" xr10:uidLastSave="{00000000-0000-0000-0000-000000000000}"/>
  <bookViews>
    <workbookView xWindow="-120" yWindow="-120" windowWidth="29040" windowHeight="15840" tabRatio="863" activeTab="11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state="hidden" r:id="rId13"/>
  </sheets>
  <definedNames>
    <definedName name="_xlnm.Print_Area" localSheetId="3">ACT!$A$1:$E$236</definedName>
    <definedName name="_xlnm.Print_Area" localSheetId="10">Conciliacion_Eg!$A$1:$E$50</definedName>
    <definedName name="_xlnm.Print_Area" localSheetId="7">EFE!$A$1:$E$129</definedName>
    <definedName name="_xlnm.Print_Area" localSheetId="1">ESF!$A$1:$H$181</definedName>
    <definedName name="_xlnm.Print_Area" localSheetId="5">VHP!$A$1:$E$38</definedName>
    <definedName name="_xlnm.Print_Titles" localSheetId="3">ACT!$1:$5</definedName>
    <definedName name="_xlnm.Print_Titles" localSheetId="7">EFE!$1:$4</definedName>
    <definedName name="_xlnm.Print_Titles" localSheetId="1">ESF!$1:$5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62" l="1"/>
  <c r="C102" i="62" s="1"/>
  <c r="D102" i="62"/>
  <c r="D97" i="62"/>
  <c r="D96" i="62" s="1"/>
  <c r="C96" i="62"/>
  <c r="D94" i="62"/>
  <c r="D93" i="62" s="1"/>
  <c r="C93" i="62"/>
  <c r="D84" i="62"/>
  <c r="C84" i="62"/>
  <c r="D82" i="62"/>
  <c r="C82" i="62"/>
  <c r="D80" i="62"/>
  <c r="C80" i="62"/>
  <c r="D74" i="62"/>
  <c r="C74" i="62"/>
  <c r="D71" i="62"/>
  <c r="C71" i="62"/>
  <c r="D62" i="62"/>
  <c r="C62" i="62"/>
  <c r="D132" i="59"/>
  <c r="D131" i="59"/>
  <c r="D130" i="59"/>
  <c r="D129" i="59"/>
  <c r="D128" i="59"/>
  <c r="D127" i="59"/>
  <c r="D126" i="59"/>
  <c r="D125" i="59"/>
  <c r="C61" i="62" l="1"/>
  <c r="C48" i="62" s="1"/>
  <c r="C113" i="62" s="1"/>
  <c r="D61" i="62"/>
  <c r="D48" i="62" s="1"/>
  <c r="D113" i="62" s="1"/>
  <c r="C42" i="59"/>
  <c r="C44" i="59"/>
  <c r="D37" i="59"/>
  <c r="C37" i="59"/>
  <c r="F30" i="59"/>
  <c r="F29" i="59"/>
  <c r="F28" i="59"/>
  <c r="F27" i="59"/>
  <c r="D43" i="62" l="1"/>
  <c r="C208" i="60" l="1"/>
  <c r="C206" i="60"/>
  <c r="D15" i="62" l="1"/>
  <c r="C15" i="62"/>
  <c r="C52" i="59"/>
  <c r="C9" i="60" l="1"/>
  <c r="C219" i="60" l="1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43" i="62" l="1"/>
  <c r="C98" i="60"/>
  <c r="C73" i="60"/>
  <c r="C162" i="59" l="1"/>
  <c r="C150" i="59"/>
  <c r="C143" i="59"/>
  <c r="C107" i="59"/>
  <c r="C101" i="59"/>
  <c r="E91" i="59"/>
  <c r="D91" i="59"/>
  <c r="C91" i="59"/>
  <c r="E85" i="59"/>
  <c r="D85" i="59"/>
  <c r="C85" i="59"/>
  <c r="E73" i="59"/>
  <c r="D73" i="59"/>
  <c r="C73" i="59"/>
  <c r="E65" i="59"/>
  <c r="D65" i="59"/>
  <c r="C65" i="59"/>
  <c r="D30" i="64" l="1"/>
  <c r="D7" i="64"/>
  <c r="D15" i="63"/>
  <c r="D7" i="63"/>
  <c r="D39" i="64" l="1"/>
  <c r="D20" i="63"/>
  <c r="H2" i="65"/>
  <c r="E2" i="60"/>
  <c r="H2" i="59"/>
  <c r="E2" i="62" l="1"/>
  <c r="E2" i="61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sharedStrings.xml><?xml version="1.0" encoding="utf-8"?>
<sst xmlns="http://schemas.openxmlformats.org/spreadsheetml/2006/main" count="993" uniqueCount="709">
  <si>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</si>
  <si>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</si>
  <si>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</si>
  <si>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</si>
  <si>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</si>
  <si>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</si>
  <si>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</si>
  <si>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</si>
  <si>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</si>
  <si>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</si>
  <si>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</si>
  <si>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</si>
  <si>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</si>
  <si>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</si>
  <si>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</si>
  <si>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</si>
  <si>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</si>
  <si>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</si>
  <si>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</si>
  <si>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</si>
  <si>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</si>
  <si>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</si>
  <si>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</si>
  <si>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</si>
  <si>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</si>
  <si>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</si>
  <si>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</si>
  <si>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</si>
  <si>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</si>
  <si>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</si>
  <si>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</si>
  <si>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</si>
  <si>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</si>
  <si>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</si>
  <si>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</si>
  <si>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</si>
  <si>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</si>
  <si>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</si>
  <si>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</si>
  <si>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</si>
  <si>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</si>
  <si>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</si>
  <si>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</si>
  <si>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</si>
  <si>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</si>
  <si>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</si>
  <si>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</si>
  <si>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</si>
  <si>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</si>
  <si>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</si>
  <si>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</si>
  <si>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</si>
  <si>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</si>
  <si>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</si>
  <si>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</si>
  <si>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</si>
  <si>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</si>
  <si>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</si>
  <si>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</si>
  <si>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</si>
  <si>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</si>
  <si>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</si>
  <si>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</si>
  <si>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</si>
  <si>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</si>
  <si>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</si>
  <si>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</si>
  <si>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</si>
  <si>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</si>
  <si>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</si>
  <si>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</si>
  <si>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</si>
  <si>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</si>
  <si>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</si>
  <si>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</si>
  <si>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</si>
  <si>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</si>
  <si>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</si>
  <si>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</si>
  <si>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</si>
  <si>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</si>
  <si>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</si>
  <si>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</si>
  <si>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</si>
  <si>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</si>
  <si>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</si>
  <si>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</si>
  <si>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</si>
  <si>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</si>
  <si>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</si>
  <si>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</si>
  <si>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</si>
  <si>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</si>
  <si>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</si>
  <si>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</si>
  <si>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</si>
  <si>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</si>
  <si>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</si>
  <si>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</si>
  <si>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</si>
  <si>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</si>
  <si>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</si>
  <si>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</si>
  <si>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</si>
  <si>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</si>
  <si>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</si>
  <si>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</si>
  <si>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</si>
  <si>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</si>
  <si>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</si>
  <si>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</si>
  <si>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</si>
  <si>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</si>
  <si>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</si>
  <si>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</si>
  <si>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</si>
  <si>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</si>
  <si>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</si>
  <si>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</si>
  <si>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</si>
  <si>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</si>
  <si>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</si>
  <si>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</si>
  <si>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</si>
  <si>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</si>
  <si>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</si>
  <si>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</si>
  <si>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</si>
  <si>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</si>
  <si>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</si>
  <si>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</si>
  <si>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</si>
  <si>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</si>
  <si>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</si>
  <si>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</si>
  <si>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</si>
  <si>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</si>
  <si>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</si>
  <si>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</si>
  <si>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</si>
  <si>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</si>
  <si>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</si>
  <si>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</si>
  <si>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</si>
  <si>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</si>
  <si>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</si>
  <si>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</si>
  <si>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</si>
  <si>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</si>
  <si>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</si>
  <si>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</si>
  <si>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</si>
  <si>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</si>
  <si>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</si>
  <si>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</si>
  <si>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</si>
  <si>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</si>
  <si>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</si>
  <si>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</si>
  <si>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</si>
  <si>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</si>
  <si>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</si>
  <si>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</si>
  <si>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</si>
  <si>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</si>
  <si>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</si>
  <si>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</si>
  <si>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</si>
  <si>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</si>
  <si>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</si>
  <si>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</si>
  <si>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</si>
  <si>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</si>
  <si>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</si>
  <si>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</si>
  <si>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</si>
  <si>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</si>
  <si>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</si>
  <si>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</si>
  <si>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</si>
  <si>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</si>
  <si>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</si>
  <si>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</si>
  <si>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</si>
  <si>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</si>
  <si>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</si>
  <si>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</si>
  <si>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</si>
  <si>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</si>
  <si>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</si>
  <si>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</si>
  <si>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</si>
  <si>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</si>
  <si>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</si>
  <si>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</si>
  <si>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</si>
  <si>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</si>
  <si>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</si>
  <si>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</si>
  <si>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</si>
  <si>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</si>
  <si>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</si>
  <si>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</si>
  <si>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</si>
  <si>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</si>
  <si>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</si>
  <si>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</si>
  <si>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</si>
  <si>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</si>
  <si>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</si>
  <si>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</si>
  <si>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</si>
  <si>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</si>
  <si>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</si>
  <si>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</si>
  <si>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</si>
  <si>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</si>
  <si>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</si>
  <si>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</si>
  <si>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</si>
  <si>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</si>
  <si>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</si>
  <si>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</si>
  <si>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</si>
  <si>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</si>
  <si>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</si>
  <si>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</si>
  <si>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</si>
  <si>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</si>
  <si>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</si>
  <si>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</si>
  <si>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</si>
  <si>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</si>
  <si>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</si>
  <si>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</si>
  <si>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</si>
  <si>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</si>
  <si>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</si>
  <si>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</si>
  <si>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</si>
  <si>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</si>
  <si>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</si>
  <si>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</si>
  <si>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</si>
  <si>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</si>
  <si>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</si>
  <si>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</si>
  <si>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</si>
  <si>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</si>
  <si>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</si>
  <si>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</si>
  <si>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</si>
  <si>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</si>
  <si>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</si>
  <si>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</si>
  <si>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</si>
  <si>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</si>
  <si>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</si>
  <si>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</si>
  <si>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</si>
  <si>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</si>
  <si>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</si>
  <si>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</si>
  <si>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</si>
  <si>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</si>
  <si>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</si>
  <si>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</si>
  <si>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</si>
  <si>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</si>
  <si>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</si>
  <si>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</si>
  <si>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</si>
  <si>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</si>
  <si>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</si>
  <si>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</si>
  <si>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</si>
  <si>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</si>
  <si>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</si>
  <si>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</si>
  <si>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</si>
  <si>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</si>
  <si>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</si>
  <si>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</si>
  <si>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</si>
  <si>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</si>
  <si>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</si>
  <si>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</si>
  <si>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</si>
  <si>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</si>
  <si>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</si>
  <si>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</si>
  <si>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</si>
  <si>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</si>
  <si>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</si>
  <si>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</si>
  <si>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</si>
  <si>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</si>
  <si>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</si>
  <si>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</si>
  <si>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</si>
  <si>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</si>
  <si>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</si>
  <si>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</si>
  <si>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</si>
  <si>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</si>
  <si>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</si>
  <si>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</si>
  <si>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</si>
  <si>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</si>
  <si>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</si>
  <si>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</si>
  <si>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</si>
  <si>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</si>
  <si>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</si>
  <si>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</si>
  <si>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</si>
  <si>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</si>
  <si>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</si>
  <si>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</si>
  <si>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</si>
  <si>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</si>
  <si>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</si>
  <si>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</si>
  <si>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</si>
  <si>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</si>
  <si>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</si>
  <si>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</si>
  <si>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</si>
  <si>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</si>
  <si>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</si>
  <si>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</si>
  <si>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</si>
  <si>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</si>
  <si>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</si>
  <si>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</si>
  <si>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</si>
  <si>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</si>
  <si>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</si>
  <si>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</si>
  <si>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</si>
  <si>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</si>
  <si>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</si>
  <si>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</si>
  <si>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</si>
  <si>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</si>
  <si>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</si>
  <si>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</si>
  <si>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</si>
  <si>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</si>
  <si>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</si>
  <si>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</si>
  <si>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</si>
  <si>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</si>
  <si>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</si>
  <si>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</si>
  <si>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</si>
  <si>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</si>
  <si>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</si>
  <si>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</si>
  <si>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</si>
  <si>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</si>
  <si>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</si>
  <si>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</si>
  <si>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</si>
  <si>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</si>
  <si>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</si>
  <si>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</si>
  <si>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</si>
  <si>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</si>
  <si>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</si>
  <si>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</si>
  <si>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</si>
  <si>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</si>
  <si>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</si>
  <si>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</si>
  <si>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</si>
  <si>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</si>
  <si>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</si>
  <si>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</si>
  <si>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</si>
  <si>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</si>
  <si>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</si>
  <si>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</si>
  <si>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</si>
  <si>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</si>
  <si>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</si>
  <si>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</si>
  <si>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</si>
  <si>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</si>
  <si>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</si>
  <si>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</si>
  <si>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</si>
  <si>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</si>
  <si>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</si>
  <si>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</si>
  <si>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</si>
  <si>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</si>
  <si>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</si>
  <si>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</si>
  <si>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</si>
  <si>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</si>
  <si>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</si>
  <si>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</si>
  <si>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</si>
  <si>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</si>
  <si>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</si>
  <si>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</si>
  <si>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</si>
  <si>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</si>
  <si>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</si>
  <si>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</si>
  <si>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</si>
  <si>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</si>
  <si>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</si>
  <si>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</si>
  <si>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</si>
  <si>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</si>
  <si>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</si>
  <si>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</si>
  <si>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</si>
  <si>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</si>
  <si>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</si>
  <si>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</si>
  <si>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</si>
  <si>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</si>
  <si>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</si>
  <si>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</si>
  <si>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</si>
  <si>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</si>
  <si>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</si>
  <si>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</si>
  <si>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</si>
  <si>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</si>
  <si>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</si>
  <si>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</si>
  <si>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</si>
  <si>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</si>
  <si>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</si>
  <si>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</si>
  <si>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</si>
  <si>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</si>
  <si>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</si>
  <si>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</si>
  <si>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</si>
  <si>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</si>
  <si>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</si>
  <si>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</si>
  <si>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</si>
  <si>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</si>
  <si>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</si>
  <si>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</si>
  <si>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</si>
  <si>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</si>
  <si>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</si>
  <si>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</si>
  <si>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</si>
  <si>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</si>
  <si>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</si>
  <si>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</si>
  <si>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</si>
  <si>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</si>
  <si>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</si>
  <si>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</si>
  <si>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</si>
  <si>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</si>
  <si>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</si>
  <si>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</si>
  <si>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</si>
  <si>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</si>
  <si>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</si>
  <si>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</si>
  <si>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</si>
  <si>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</si>
  <si>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</si>
  <si>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</si>
  <si>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</si>
  <si>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</si>
  <si>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</si>
  <si>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</si>
  <si>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</si>
  <si>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</si>
  <si>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</si>
  <si>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</si>
  <si>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</si>
  <si>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</si>
  <si>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</si>
  <si>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</si>
  <si>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</si>
  <si>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</si>
  <si>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</si>
  <si>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</si>
  <si>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</si>
  <si>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</si>
  <si>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</si>
  <si>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</si>
  <si>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</si>
  <si>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</si>
  <si>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</si>
  <si>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</si>
  <si>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</si>
  <si>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</si>
  <si>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</si>
  <si>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</si>
  <si>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</si>
  <si>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</si>
  <si>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</si>
  <si>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</si>
  <si>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</si>
  <si>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</si>
  <si>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</si>
  <si>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</si>
  <si>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</si>
  <si>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</si>
  <si>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</si>
  <si>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</si>
  <si>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</si>
  <si>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</si>
  <si>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</si>
  <si>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</si>
  <si>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</si>
  <si>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</si>
  <si>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</si>
  <si>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</si>
  <si>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</si>
  <si>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</si>
  <si>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</si>
  <si>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</si>
  <si>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</si>
  <si>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</si>
  <si>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</si>
  <si>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</si>
  <si>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</si>
  <si>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</si>
  <si>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</si>
  <si>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</si>
  <si>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</si>
  <si>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</si>
  <si>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</si>
  <si>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</si>
  <si>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</si>
  <si>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</si>
  <si>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</si>
  <si>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</si>
  <si>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</si>
  <si>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</si>
  <si>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</si>
  <si>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</si>
  <si>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</si>
  <si>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</si>
  <si>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</si>
  <si>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</si>
  <si>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</si>
  <si>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</si>
  <si>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</si>
  <si>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</si>
  <si>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</si>
  <si>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</si>
  <si>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</si>
  <si>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</si>
  <si>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</si>
  <si>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</si>
  <si>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</si>
  <si>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</si>
  <si>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</si>
  <si>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</si>
  <si>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</si>
  <si>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</si>
  <si>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</si>
  <si>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</si>
  <si>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</si>
  <si>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</si>
  <si>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</si>
  <si>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</si>
  <si>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</si>
  <si>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</si>
  <si>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</si>
  <si>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</si>
  <si>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</si>
  <si>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</si>
  <si>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</si>
  <si>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</si>
  <si>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</si>
  <si>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BIENES DISPONIBLES PARA SU TRANSFORMACIÓN ESTIMACIONES Y DETERIOROS (INVENTARIOS)</t>
  </si>
  <si>
    <t>ALMACENES</t>
  </si>
  <si>
    <t>OTROS ACTIVOS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</si>
  <si>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</si>
  <si>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</si>
  <si>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</si>
  <si>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</si>
  <si>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</si>
  <si>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</si>
  <si>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</si>
  <si>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</si>
  <si>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</si>
  <si>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</si>
  <si>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</si>
  <si>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</si>
  <si>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</si>
  <si>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</si>
  <si>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</si>
  <si>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</si>
  <si>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</si>
  <si>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</si>
  <si>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</si>
  <si>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</si>
  <si>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</si>
  <si>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</si>
  <si>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</si>
  <si>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</si>
  <si>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</si>
  <si>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 Guanajuato, Gto.</t>
  </si>
  <si>
    <t>Correspondiente del 1 de Enero al 31 de diciembre del 2021</t>
  </si>
  <si>
    <t>Correspondiente del 1 de enero al 31 de diciembre del 2021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</si>
  <si>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</si>
  <si>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</si>
  <si>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</si>
  <si>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Nombre de la Cuenta / Concepto</t>
  </si>
  <si>
    <t>Total de Efectivo y Equivalentes</t>
  </si>
  <si>
    <t>Adquisición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</si>
  <si>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</si>
  <si>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</si>
  <si>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</si>
  <si>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</si>
  <si>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</si>
  <si>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</si>
  <si>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</si>
  <si>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</si>
  <si>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</si>
  <si>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</si>
  <si>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</si>
  <si>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</si>
  <si>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</si>
  <si>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</si>
  <si>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</si>
  <si>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</si>
  <si>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</si>
  <si>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</si>
  <si>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</si>
  <si>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</si>
  <si>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</si>
  <si>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</si>
  <si>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</si>
  <si>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</si>
  <si>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</si>
  <si>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</si>
  <si>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Anticipo a Proveedores por Adquisición de Bienes y Prestación de Servicios a CP</t>
  </si>
  <si>
    <t>Anticipo a Proveedores por Adquisición de Bienes Inmuebles y Muebles a CP</t>
  </si>
  <si>
    <t>Subsidio para el empleo</t>
  </si>
  <si>
    <t>Desayunos Escolares</t>
  </si>
  <si>
    <t>Será acreditado en el entero de impuestos federales, no requiere acciones de cobro</t>
  </si>
  <si>
    <t>Alma Rosa Vargas Lobato</t>
  </si>
  <si>
    <t>Ma. Jesús Izaguirre Gutiérrez</t>
  </si>
  <si>
    <t>Anayantzin Luna Gallegos</t>
  </si>
  <si>
    <t>María Dolores Janet Sánchez Montiel</t>
  </si>
  <si>
    <t>Fondo revolvente de la Tienda DIF, no requiere acciones para su recuperación</t>
  </si>
  <si>
    <t>Fondo revolvente Procuraduría Auxiliar, no requiere acciones para su recuperación</t>
  </si>
  <si>
    <t>Fondo revolvente Dirección Administrativa, no requiere acciones para su recuperación</t>
  </si>
  <si>
    <t>Fondo fijo área de caja, no requiere acciones para su recuperación</t>
  </si>
  <si>
    <t>Pago del anticipo 50% por la obra que se ejecuta en el Centro Gerontológico; Contrato 2021-027</t>
  </si>
  <si>
    <t>Tienda de suvenirs</t>
  </si>
  <si>
    <t>Costeo por ordenes</t>
  </si>
  <si>
    <t>PEPS</t>
  </si>
  <si>
    <t>Se estima conveniente dado que se tiene variedad de productos en existencia</t>
  </si>
  <si>
    <t>No se tiene impacto negativo por el método de valuación</t>
  </si>
  <si>
    <t>Francisco Javier Saucedo</t>
  </si>
  <si>
    <t>Línea recta</t>
  </si>
  <si>
    <t>5% anual</t>
  </si>
  <si>
    <t>La depreciación se calcula anualmente, sin cambios en criterio contable</t>
  </si>
  <si>
    <t>10% anual con excepción de bienes del tipo 5151 a los que se aplica 33.33% anual</t>
  </si>
  <si>
    <t>10% anual para bienes del tipo 5211, 33.33% para bienes del tipo 5231; 10% y 20% dependiendo de las características de cada bien para los del tipo 5291</t>
  </si>
  <si>
    <t>10% anual</t>
  </si>
  <si>
    <t>25% / 20% anual, Criterios SFIyA y CONAC, respectivamente</t>
  </si>
  <si>
    <t>La amortización se calcula anualmente, sin cambios en criterio contable</t>
  </si>
  <si>
    <t>No aplica</t>
  </si>
  <si>
    <t>Pasivos capitulo 1000 al cierre 2021</t>
  </si>
  <si>
    <t>Pasivos capitulo 2000 al cierre 2021</t>
  </si>
  <si>
    <t>Pasivos capitulo 3000 al cierre 2021</t>
  </si>
  <si>
    <t>ISR retenciones por salarios</t>
  </si>
  <si>
    <t>Impuestos federales que se enteran en el mes subsiguiente</t>
  </si>
  <si>
    <t>ISR retenciones por servicios profesionales</t>
  </si>
  <si>
    <t>ISR retenciones por honorarios asimilados</t>
  </si>
  <si>
    <t>Retención Impuesto cedular sobre honorarios</t>
  </si>
  <si>
    <t>Impuestos estatales que se enteran en el mes subsiguiente</t>
  </si>
  <si>
    <t>Retención de impuestos sobre nomina</t>
  </si>
  <si>
    <t>Cuotas IMSS</t>
  </si>
  <si>
    <t>Aportaciones de seguridad social que se enteran en el periodo trimestral subsiguiente</t>
  </si>
  <si>
    <t>Cuotas RCV</t>
  </si>
  <si>
    <t>Retenciones de nomina que se enteran en el mes subsiguiente</t>
  </si>
  <si>
    <t>Pensión alimenticia</t>
  </si>
  <si>
    <t>Otras cuentas por pagar a corto plazo</t>
  </si>
  <si>
    <t>Conveniencia de la Aplicación</t>
  </si>
  <si>
    <t>Impacto a la información financiera por cambios en el método</t>
  </si>
  <si>
    <t>Pasivos por materiales y suministros, serán compensados en el siguiente periodo trimestral</t>
  </si>
  <si>
    <t>Pasivos por servicios personales, serán compensados en el siguiente periodo trimestral</t>
  </si>
  <si>
    <t>Pasivos por servicios generales, serán compensados en el siguiente periodo trimestral</t>
  </si>
  <si>
    <t>Diferencias por redondeos en la facturación emitida así como recursos pendientes de entrega a cocinas solidarias</t>
  </si>
  <si>
    <t>Intereses bancarios</t>
  </si>
  <si>
    <t>Ingresos propios; venta de souvenirs, consultas, terapias, acceso instalaciones, cuotas de traslados</t>
  </si>
  <si>
    <t>Transferencias del Municipio</t>
  </si>
  <si>
    <t>Ingresos por donativos y por reposición de activo fijo</t>
  </si>
  <si>
    <t>Pago de nomina de la quincena 1 a la 24 del personal de base</t>
  </si>
  <si>
    <t>Pago de primas, compensaciones, horas extraordinarias y gratificación de fin de año</t>
  </si>
  <si>
    <t>Pago de liquidaciones y otras prestaciones establecidas para los trabajadores</t>
  </si>
  <si>
    <t>Donaciones de capital</t>
  </si>
  <si>
    <t>Municipal y Estatal</t>
  </si>
  <si>
    <t>Nombre de la Cuenta/ Concepto</t>
  </si>
  <si>
    <t>Gastos por comprobar eventos fin de año serán compensados en el mes de enero</t>
  </si>
  <si>
    <t>(Cifras en Pesos)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</si>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</sst>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/>
      <diagonal/>
    </border>
    <border>
      <left style="thin">
        <color indexed="64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 style="medium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79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4" fontId="3" fillId="0" borderId="0" xfId="12" applyNumberFormat="1" applyFont="1"/>
    <xf numFmtId="0" fontId="8" fillId="0" borderId="0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0" fontId="16" fillId="5" borderId="0" xfId="8" applyFont="1" applyFill="1" applyAlignment="1">
      <alignment horizontal="left" vertical="center"/>
    </xf>
    <xf numFmtId="0" fontId="16" fillId="5" borderId="0" xfId="8" applyFont="1" applyFill="1" applyAlignment="1">
      <alignment horizontal="left"/>
    </xf>
    <xf numFmtId="0" fontId="17" fillId="6" borderId="0" xfId="8" applyFont="1" applyFill="1" applyAlignment="1">
      <alignment horizontal="left"/>
    </xf>
    <xf numFmtId="0" fontId="13" fillId="0" borderId="0" xfId="8" applyFont="1" applyAlignment="1">
      <alignment horizontal="left"/>
    </xf>
    <xf numFmtId="0" fontId="17" fillId="7" borderId="0" xfId="8" applyFont="1" applyFill="1" applyAlignment="1">
      <alignment horizontal="left"/>
    </xf>
    <xf numFmtId="0" fontId="13" fillId="0" borderId="1" xfId="8" applyFont="1" applyBorder="1" applyAlignment="1">
      <alignment horizontal="left"/>
    </xf>
    <xf numFmtId="0" fontId="13" fillId="0" borderId="1" xfId="8" applyFont="1" applyBorder="1"/>
    <xf numFmtId="4" fontId="13" fillId="0" borderId="1" xfId="8" applyNumberFormat="1" applyFont="1" applyBorder="1"/>
    <xf numFmtId="0" fontId="13" fillId="0" borderId="2" xfId="8" applyFont="1" applyBorder="1" applyAlignment="1">
      <alignment horizontal="left"/>
    </xf>
    <xf numFmtId="0" fontId="13" fillId="0" borderId="2" xfId="8" applyFont="1" applyBorder="1"/>
    <xf numFmtId="4" fontId="13" fillId="0" borderId="2" xfId="8" applyNumberFormat="1" applyFont="1" applyBorder="1"/>
    <xf numFmtId="0" fontId="3" fillId="0" borderId="1" xfId="12" applyFont="1" applyFill="1" applyBorder="1" applyAlignment="1">
      <alignment horizontal="center" vertical="center"/>
    </xf>
    <xf numFmtId="0" fontId="3" fillId="0" borderId="1" xfId="12" applyFont="1" applyFill="1" applyBorder="1"/>
    <xf numFmtId="4" fontId="3" fillId="0" borderId="1" xfId="12" applyNumberFormat="1" applyFont="1" applyBorder="1"/>
    <xf numFmtId="9" fontId="3" fillId="0" borderId="1" xfId="14" applyFont="1" applyBorder="1"/>
    <xf numFmtId="0" fontId="13" fillId="0" borderId="1" xfId="12" applyFont="1" applyBorder="1"/>
    <xf numFmtId="0" fontId="3" fillId="0" borderId="2" xfId="12" applyFont="1" applyFill="1" applyBorder="1" applyAlignment="1">
      <alignment horizontal="center" vertical="center"/>
    </xf>
    <xf numFmtId="0" fontId="3" fillId="0" borderId="2" xfId="12" applyFont="1" applyFill="1" applyBorder="1"/>
    <xf numFmtId="4" fontId="3" fillId="0" borderId="2" xfId="12" applyNumberFormat="1" applyFont="1" applyBorder="1"/>
    <xf numFmtId="9" fontId="3" fillId="0" borderId="2" xfId="14" applyFont="1" applyBorder="1"/>
    <xf numFmtId="0" fontId="13" fillId="0" borderId="2" xfId="12" applyFont="1" applyBorder="1"/>
    <xf numFmtId="0" fontId="3" fillId="0" borderId="2" xfId="12" applyFont="1" applyFill="1" applyBorder="1" applyAlignment="1">
      <alignment wrapText="1"/>
    </xf>
    <xf numFmtId="0" fontId="3" fillId="0" borderId="2" xfId="12" applyFont="1" applyFill="1" applyBorder="1" applyAlignment="1"/>
    <xf numFmtId="0" fontId="3" fillId="0" borderId="1" xfId="12" applyFont="1" applyFill="1" applyBorder="1" applyAlignment="1">
      <alignment wrapText="1"/>
    </xf>
    <xf numFmtId="0" fontId="3" fillId="0" borderId="1" xfId="12" applyFont="1" applyFill="1" applyBorder="1" applyAlignment="1">
      <alignment horizontal="center"/>
    </xf>
    <xf numFmtId="0" fontId="3" fillId="0" borderId="1" xfId="12" applyFont="1" applyBorder="1"/>
    <xf numFmtId="0" fontId="3" fillId="0" borderId="2" xfId="12" applyFont="1" applyFill="1" applyBorder="1" applyAlignment="1">
      <alignment horizontal="center"/>
    </xf>
    <xf numFmtId="0" fontId="3" fillId="0" borderId="2" xfId="12" applyFont="1" applyBorder="1"/>
    <xf numFmtId="9" fontId="3" fillId="0" borderId="1" xfId="12" applyNumberFormat="1" applyFont="1" applyBorder="1"/>
    <xf numFmtId="9" fontId="3" fillId="0" borderId="2" xfId="12" applyNumberFormat="1" applyFont="1" applyBorder="1"/>
    <xf numFmtId="0" fontId="3" fillId="0" borderId="3" xfId="12" applyFont="1" applyFill="1" applyBorder="1" applyAlignment="1">
      <alignment horizontal="center"/>
    </xf>
    <xf numFmtId="0" fontId="3" fillId="0" borderId="3" xfId="12" applyFont="1" applyFill="1" applyBorder="1"/>
    <xf numFmtId="4" fontId="3" fillId="0" borderId="3" xfId="12" applyNumberFormat="1" applyFont="1" applyBorder="1"/>
    <xf numFmtId="9" fontId="3" fillId="0" borderId="3" xfId="12" applyNumberFormat="1" applyFont="1" applyBorder="1"/>
    <xf numFmtId="0" fontId="3" fillId="0" borderId="3" xfId="12" applyFont="1" applyBorder="1"/>
    <xf numFmtId="0" fontId="13" fillId="0" borderId="1" xfId="9" applyFont="1" applyBorder="1" applyAlignment="1">
      <alignment horizontal="center"/>
    </xf>
    <xf numFmtId="0" fontId="13" fillId="0" borderId="1" xfId="9" applyFont="1" applyBorder="1"/>
    <xf numFmtId="4" fontId="13" fillId="0" borderId="1" xfId="9" applyNumberFormat="1" applyFont="1" applyBorder="1"/>
    <xf numFmtId="0" fontId="13" fillId="0" borderId="2" xfId="9" applyFont="1" applyBorder="1" applyAlignment="1">
      <alignment horizontal="center"/>
    </xf>
    <xf numFmtId="0" fontId="13" fillId="0" borderId="2" xfId="9" applyFont="1" applyBorder="1"/>
    <xf numFmtId="4" fontId="13" fillId="0" borderId="2" xfId="9" applyNumberFormat="1" applyFont="1" applyBorder="1"/>
    <xf numFmtId="0" fontId="17" fillId="6" borderId="0" xfId="9" applyFont="1" applyFill="1" applyAlignment="1">
      <alignment horizontal="right"/>
    </xf>
    <xf numFmtId="4" fontId="13" fillId="0" borderId="1" xfId="9" applyNumberFormat="1" applyFont="1" applyBorder="1" applyAlignment="1">
      <alignment horizontal="right"/>
    </xf>
    <xf numFmtId="4" fontId="13" fillId="0" borderId="2" xfId="9" applyNumberFormat="1" applyFont="1" applyBorder="1" applyAlignment="1">
      <alignment horizontal="right"/>
    </xf>
    <xf numFmtId="0" fontId="13" fillId="0" borderId="2" xfId="9" applyFont="1" applyBorder="1" applyAlignment="1">
      <alignment horizontal="right"/>
    </xf>
    <xf numFmtId="0" fontId="13" fillId="0" borderId="0" xfId="9" applyFont="1" applyAlignment="1">
      <alignment horizontal="right"/>
    </xf>
    <xf numFmtId="0" fontId="16" fillId="5" borderId="0" xfId="9" applyFont="1" applyFill="1" applyAlignment="1">
      <alignment horizontal="right"/>
    </xf>
    <xf numFmtId="0" fontId="12" fillId="8" borderId="0" xfId="13" applyFont="1" applyFill="1" applyBorder="1" applyAlignment="1">
      <alignment vertical="center"/>
    </xf>
    <xf numFmtId="4" fontId="12" fillId="8" borderId="0" xfId="13" applyNumberFormat="1" applyFont="1" applyFill="1" applyBorder="1" applyAlignment="1">
      <alignment horizontal="right" vertical="center" wrapText="1" indent="1"/>
    </xf>
    <xf numFmtId="0" fontId="8" fillId="0" borderId="0" xfId="13" applyFont="1" applyBorder="1"/>
    <xf numFmtId="0" fontId="12" fillId="0" borderId="0" xfId="13" applyFont="1" applyFill="1" applyBorder="1" applyAlignment="1">
      <alignment vertical="center"/>
    </xf>
    <xf numFmtId="0" fontId="12" fillId="0" borderId="0" xfId="13" applyFont="1" applyFill="1" applyBorder="1" applyAlignment="1">
      <alignment horizontal="right" vertical="center"/>
    </xf>
    <xf numFmtId="0" fontId="3" fillId="0" borderId="0" xfId="13" applyFont="1" applyFill="1" applyBorder="1" applyAlignment="1">
      <alignment vertical="center"/>
    </xf>
    <xf numFmtId="4" fontId="13" fillId="0" borderId="0" xfId="13" applyNumberFormat="1" applyFont="1" applyFill="1" applyBorder="1" applyAlignment="1">
      <alignment horizontal="right" vertical="center" wrapText="1" indent="1"/>
    </xf>
    <xf numFmtId="0" fontId="13" fillId="0" borderId="0" xfId="13" applyFont="1" applyFill="1" applyBorder="1" applyAlignment="1">
      <alignment horizontal="left" vertical="center"/>
    </xf>
    <xf numFmtId="0" fontId="13" fillId="0" borderId="0" xfId="13" applyFont="1" applyFill="1" applyBorder="1" applyAlignment="1">
      <alignment horizontal="left" vertical="center" wrapText="1"/>
    </xf>
    <xf numFmtId="4" fontId="13" fillId="0" borderId="0" xfId="13" applyNumberFormat="1" applyFont="1" applyFill="1" applyBorder="1" applyAlignment="1">
      <alignment horizontal="right" vertical="center" indent="1"/>
    </xf>
    <xf numFmtId="0" fontId="12" fillId="0" borderId="1" xfId="13" applyFont="1" applyFill="1" applyBorder="1" applyAlignment="1">
      <alignment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0" fontId="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 indent="1"/>
    </xf>
    <xf numFmtId="4" fontId="13" fillId="0" borderId="2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2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2" xfId="13" applyNumberFormat="1" applyFont="1" applyFill="1" applyBorder="1" applyAlignment="1">
      <alignment horizontal="right" vertical="center" indent="1"/>
    </xf>
    <xf numFmtId="0" fontId="17" fillId="6" borderId="0" xfId="9" applyFont="1" applyFill="1" applyAlignment="1">
      <alignment horizontal="center"/>
    </xf>
    <xf numFmtId="0" fontId="12" fillId="0" borderId="0" xfId="9" applyFont="1" applyAlignment="1">
      <alignment horizontal="left" indent="1"/>
    </xf>
    <xf numFmtId="4" fontId="12" fillId="0" borderId="0" xfId="9" applyNumberFormat="1" applyFont="1"/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0" fontId="12" fillId="0" borderId="0" xfId="9" quotePrefix="1" applyFont="1" applyAlignment="1">
      <alignment horizontal="left" indent="1"/>
    </xf>
    <xf numFmtId="0" fontId="12" fillId="0" borderId="2" xfId="9" applyFont="1" applyBorder="1" applyAlignment="1">
      <alignment horizontal="center"/>
    </xf>
    <xf numFmtId="4" fontId="12" fillId="0" borderId="2" xfId="9" applyNumberFormat="1" applyFont="1" applyBorder="1"/>
    <xf numFmtId="0" fontId="12" fillId="0" borderId="2" xfId="9" applyFont="1" applyBorder="1"/>
    <xf numFmtId="0" fontId="12" fillId="0" borderId="1" xfId="9" applyFont="1" applyBorder="1" applyAlignment="1">
      <alignment horizontal="center"/>
    </xf>
    <xf numFmtId="0" fontId="12" fillId="0" borderId="1" xfId="9" applyFont="1" applyBorder="1"/>
    <xf numFmtId="4" fontId="12" fillId="0" borderId="1" xfId="9" applyNumberFormat="1" applyFont="1" applyBorder="1"/>
    <xf numFmtId="0" fontId="3" fillId="0" borderId="0" xfId="13" applyFont="1" applyFill="1" applyBorder="1"/>
    <xf numFmtId="4" fontId="3" fillId="0" borderId="0" xfId="13" applyNumberFormat="1" applyFont="1" applyFill="1" applyBorder="1" applyAlignment="1">
      <alignment horizontal="right" vertical="center"/>
    </xf>
    <xf numFmtId="0" fontId="13" fillId="0" borderId="0" xfId="13" applyFont="1" applyFill="1" applyBorder="1" applyAlignment="1">
      <alignment vertical="center"/>
    </xf>
    <xf numFmtId="4" fontId="13" fillId="0" borderId="0" xfId="13" applyNumberFormat="1" applyFont="1" applyFill="1" applyBorder="1" applyAlignment="1">
      <alignment horizontal="right" vertical="center"/>
    </xf>
    <xf numFmtId="0" fontId="12" fillId="3" borderId="0" xfId="13" applyFont="1" applyFill="1" applyBorder="1" applyAlignment="1">
      <alignment vertical="center"/>
    </xf>
    <xf numFmtId="49" fontId="3" fillId="0" borderId="2" xfId="13" applyNumberFormat="1" applyFont="1" applyFill="1" applyBorder="1" applyAlignment="1">
      <alignment vertical="center"/>
    </xf>
    <xf numFmtId="4" fontId="3" fillId="0" borderId="2" xfId="13" applyNumberFormat="1" applyFont="1" applyFill="1" applyBorder="1" applyAlignment="1">
      <alignment horizontal="right" vertical="center" wrapText="1" indent="1"/>
    </xf>
    <xf numFmtId="49" fontId="3" fillId="0" borderId="2" xfId="13" applyNumberFormat="1" applyFont="1" applyFill="1" applyBorder="1"/>
    <xf numFmtId="0" fontId="3" fillId="0" borderId="2" xfId="13" applyFont="1" applyFill="1" applyBorder="1" applyAlignment="1">
      <alignment horizontal="left" vertical="center" wrapText="1" indent="1"/>
    </xf>
    <xf numFmtId="0" fontId="2" fillId="0" borderId="1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2" xfId="13" applyNumberFormat="1" applyFont="1" applyFill="1" applyBorder="1" applyAlignment="1">
      <alignment horizontal="right" vertical="center" indent="1"/>
    </xf>
    <xf numFmtId="0" fontId="16" fillId="5" borderId="0" xfId="9" applyFont="1" applyFill="1" applyAlignment="1">
      <alignment horizontal="left" vertical="center"/>
    </xf>
    <xf numFmtId="0" fontId="17" fillId="6" borderId="0" xfId="9" applyFont="1" applyFill="1" applyAlignment="1">
      <alignment horizontal="left"/>
    </xf>
    <xf numFmtId="0" fontId="12" fillId="0" borderId="1" xfId="9" applyFont="1" applyBorder="1" applyAlignment="1">
      <alignment horizontal="left"/>
    </xf>
    <xf numFmtId="0" fontId="13" fillId="0" borderId="2" xfId="9" applyFont="1" applyBorder="1" applyAlignment="1">
      <alignment horizontal="left"/>
    </xf>
    <xf numFmtId="0" fontId="12" fillId="0" borderId="2" xfId="9" applyFont="1" applyBorder="1" applyAlignment="1">
      <alignment horizontal="left"/>
    </xf>
    <xf numFmtId="0" fontId="13" fillId="0" borderId="0" xfId="9" applyFont="1" applyAlignment="1">
      <alignment horizontal="left"/>
    </xf>
    <xf numFmtId="0" fontId="3" fillId="0" borderId="2" xfId="8" applyFont="1" applyBorder="1" applyAlignment="1">
      <alignment horizontal="left" vertical="center"/>
    </xf>
    <xf numFmtId="0" fontId="3" fillId="0" borderId="2" xfId="8" applyFont="1" applyBorder="1" applyAlignment="1">
      <alignment vertical="center"/>
    </xf>
    <xf numFmtId="4" fontId="3" fillId="0" borderId="2" xfId="8" applyNumberFormat="1" applyFont="1" applyBorder="1" applyAlignment="1">
      <alignment vertical="center"/>
    </xf>
    <xf numFmtId="4" fontId="3" fillId="0" borderId="0" xfId="8" applyNumberFormat="1" applyFont="1"/>
    <xf numFmtId="0" fontId="3" fillId="0" borderId="0" xfId="8" applyFont="1"/>
    <xf numFmtId="0" fontId="17" fillId="6" borderId="0" xfId="8" applyFont="1" applyFill="1" applyAlignment="1">
      <alignment horizontal="right"/>
    </xf>
    <xf numFmtId="0" fontId="17" fillId="6" borderId="0" xfId="8" applyFont="1" applyFill="1" applyAlignment="1">
      <alignment horizontal="center"/>
    </xf>
    <xf numFmtId="0" fontId="3" fillId="0" borderId="2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 wrapText="1"/>
    </xf>
    <xf numFmtId="4" fontId="3" fillId="0" borderId="2" xfId="8" applyNumberFormat="1" applyFont="1" applyBorder="1" applyAlignment="1">
      <alignment horizontal="center" vertical="center"/>
    </xf>
    <xf numFmtId="4" fontId="2" fillId="0" borderId="2" xfId="8" applyNumberFormat="1" applyFont="1" applyBorder="1" applyAlignment="1">
      <alignment vertical="center"/>
    </xf>
    <xf numFmtId="0" fontId="16" fillId="5" borderId="0" xfId="8" applyFont="1" applyFill="1" applyAlignment="1">
      <alignment horizontal="center"/>
    </xf>
    <xf numFmtId="0" fontId="13" fillId="0" borderId="1" xfId="8" applyFont="1" applyBorder="1" applyAlignment="1">
      <alignment horizontal="center"/>
    </xf>
    <xf numFmtId="0" fontId="13" fillId="0" borderId="2" xfId="8" applyFont="1" applyBorder="1" applyAlignment="1">
      <alignment horizontal="center"/>
    </xf>
    <xf numFmtId="0" fontId="3" fillId="0" borderId="2" xfId="8" applyFont="1" applyBorder="1" applyAlignment="1">
      <alignment horizontal="center"/>
    </xf>
    <xf numFmtId="0" fontId="2" fillId="0" borderId="2" xfId="8" applyFont="1" applyBorder="1" applyAlignment="1">
      <alignment horizontal="center" vertical="center" wrapText="1"/>
    </xf>
    <xf numFmtId="0" fontId="17" fillId="7" borderId="0" xfId="8" applyFont="1" applyFill="1" applyAlignment="1">
      <alignment horizontal="center"/>
    </xf>
    <xf numFmtId="9" fontId="3" fillId="0" borderId="2" xfId="14" applyFont="1" applyBorder="1" applyAlignment="1">
      <alignment vertical="center"/>
    </xf>
    <xf numFmtId="0" fontId="3" fillId="0" borderId="2" xfId="12" applyFont="1" applyFill="1" applyBorder="1" applyAlignment="1">
      <alignment vertical="center" wrapText="1"/>
    </xf>
    <xf numFmtId="4" fontId="3" fillId="0" borderId="2" xfId="12" applyNumberFormat="1" applyFont="1" applyBorder="1" applyAlignment="1">
      <alignment vertical="center"/>
    </xf>
    <xf numFmtId="0" fontId="3" fillId="0" borderId="2" xfId="12" applyFont="1" applyFill="1" applyBorder="1" applyAlignment="1">
      <alignment vertical="center"/>
    </xf>
    <xf numFmtId="0" fontId="3" fillId="0" borderId="2" xfId="12" applyFont="1" applyBorder="1" applyAlignment="1">
      <alignment vertical="center" wrapText="1"/>
    </xf>
    <xf numFmtId="9" fontId="3" fillId="0" borderId="2" xfId="12" applyNumberFormat="1" applyFont="1" applyBorder="1" applyAlignment="1">
      <alignment vertical="center"/>
    </xf>
    <xf numFmtId="0" fontId="17" fillId="6" borderId="0" xfId="12" applyFont="1" applyFill="1" applyAlignment="1">
      <alignment horizontal="right"/>
    </xf>
    <xf numFmtId="0" fontId="17" fillId="6" borderId="0" xfId="9" applyFont="1" applyFill="1" applyAlignment="1"/>
    <xf numFmtId="0" fontId="13" fillId="0" borderId="1" xfId="9" applyFont="1" applyBorder="1" applyAlignment="1"/>
    <xf numFmtId="0" fontId="13" fillId="0" borderId="2" xfId="9" applyFont="1" applyBorder="1" applyAlignment="1"/>
    <xf numFmtId="0" fontId="2" fillId="0" borderId="1" xfId="9" applyFont="1" applyBorder="1" applyAlignment="1">
      <alignment horizontal="center"/>
    </xf>
    <xf numFmtId="0" fontId="2" fillId="0" borderId="1" xfId="9" applyFont="1" applyBorder="1"/>
    <xf numFmtId="4" fontId="2" fillId="0" borderId="1" xfId="9" applyNumberFormat="1" applyFont="1" applyBorder="1"/>
    <xf numFmtId="0" fontId="3" fillId="0" borderId="2" xfId="9" applyFont="1" applyBorder="1" applyAlignment="1">
      <alignment horizontal="center"/>
    </xf>
    <xf numFmtId="0" fontId="2" fillId="0" borderId="2" xfId="9" applyFont="1" applyBorder="1" applyAlignment="1">
      <alignment horizontal="left" indent="1"/>
    </xf>
    <xf numFmtId="4" fontId="2" fillId="0" borderId="2" xfId="9" applyNumberFormat="1" applyFont="1" applyBorder="1"/>
    <xf numFmtId="0" fontId="2" fillId="0" borderId="2" xfId="9" applyFont="1" applyBorder="1" applyAlignment="1">
      <alignment horizontal="center"/>
    </xf>
    <xf numFmtId="0" fontId="2" fillId="0" borderId="2" xfId="9" applyFont="1" applyBorder="1"/>
    <xf numFmtId="0" fontId="3" fillId="0" borderId="2" xfId="9" applyFont="1" applyBorder="1"/>
    <xf numFmtId="4" fontId="3" fillId="0" borderId="2" xfId="9" applyNumberFormat="1" applyFont="1" applyBorder="1"/>
    <xf numFmtId="0" fontId="2" fillId="0" borderId="2" xfId="9" applyFont="1" applyFill="1" applyBorder="1"/>
    <xf numFmtId="0" fontId="3" fillId="0" borderId="2" xfId="9" applyFont="1" applyFill="1" applyBorder="1"/>
    <xf numFmtId="0" fontId="2" fillId="0" borderId="2" xfId="9" quotePrefix="1" applyFont="1" applyBorder="1" applyAlignment="1">
      <alignment horizontal="left" indent="1"/>
    </xf>
    <xf numFmtId="4" fontId="3" fillId="0" borderId="2" xfId="9" applyNumberFormat="1" applyFont="1" applyFill="1" applyBorder="1"/>
    <xf numFmtId="4" fontId="2" fillId="0" borderId="1" xfId="9" applyNumberFormat="1" applyFont="1" applyFill="1" applyBorder="1"/>
    <xf numFmtId="4" fontId="8" fillId="0" borderId="0" xfId="10" applyNumberFormat="1" applyFont="1"/>
    <xf numFmtId="4" fontId="2" fillId="0" borderId="0" xfId="13" applyNumberFormat="1" applyFont="1" applyFill="1" applyBorder="1" applyAlignment="1">
      <alignment horizontal="right" vertical="center"/>
    </xf>
    <xf numFmtId="0" fontId="12" fillId="4" borderId="0" xfId="8" applyFont="1" applyFill="1" applyBorder="1" applyAlignment="1">
      <alignment horizontal="right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Border="1" applyAlignment="1">
      <alignment horizontal="center" vertical="center"/>
    </xf>
    <xf numFmtId="0" fontId="3" fillId="0" borderId="3" xfId="8" applyFont="1" applyBorder="1" applyAlignment="1">
      <alignment horizontal="center" vertical="center" wrapText="1"/>
    </xf>
    <xf numFmtId="0" fontId="3" fillId="0" borderId="0" xfId="8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9" fontId="3" fillId="0" borderId="2" xfId="14" applyFont="1" applyBorder="1" applyAlignment="1">
      <alignment horizontal="left" vertical="center" wrapText="1"/>
    </xf>
    <xf numFmtId="9" fontId="3" fillId="0" borderId="2" xfId="14" applyFont="1" applyBorder="1" applyAlignment="1">
      <alignment horizontal="left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4" borderId="4" xfId="8" applyFont="1" applyFill="1" applyBorder="1" applyAlignment="1">
      <alignment horizontal="center" vertical="center"/>
    </xf>
    <xf numFmtId="0" fontId="2" fillId="4" borderId="5" xfId="8" applyFont="1" applyFill="1" applyBorder="1" applyAlignment="1">
      <alignment horizontal="center" vertical="center"/>
    </xf>
    <xf numFmtId="0" fontId="12" fillId="4" borderId="5" xfId="8" applyFont="1" applyFill="1" applyBorder="1" applyAlignment="1">
      <alignment horizontal="right" vertical="center"/>
    </xf>
    <xf numFmtId="0" fontId="2" fillId="4" borderId="6" xfId="8" applyFont="1" applyFill="1" applyBorder="1" applyAlignment="1">
      <alignment horizontal="left" vertical="center"/>
    </xf>
    <xf numFmtId="0" fontId="2" fillId="4" borderId="7" xfId="8" applyFont="1" applyFill="1" applyBorder="1" applyAlignment="1">
      <alignment horizontal="center" vertical="center"/>
    </xf>
    <xf numFmtId="0" fontId="2" fillId="4" borderId="8" xfId="8" applyFont="1" applyFill="1" applyBorder="1" applyAlignment="1">
      <alignment vertical="center"/>
    </xf>
    <xf numFmtId="0" fontId="2" fillId="4" borderId="8" xfId="8" applyFont="1" applyFill="1" applyBorder="1" applyAlignment="1">
      <alignment horizontal="left" vertical="center"/>
    </xf>
    <xf numFmtId="0" fontId="16" fillId="4" borderId="9" xfId="8" applyFont="1" applyFill="1" applyBorder="1" applyAlignment="1">
      <alignment horizontal="centerContinuous" vertical="center"/>
    </xf>
    <xf numFmtId="0" fontId="16" fillId="4" borderId="10" xfId="8" applyFont="1" applyFill="1" applyBorder="1" applyAlignment="1">
      <alignment horizontal="centerContinuous" vertical="center"/>
    </xf>
    <xf numFmtId="0" fontId="16" fillId="4" borderId="11" xfId="8" applyFont="1" applyFill="1" applyBorder="1" applyAlignment="1">
      <alignment horizontal="centerContinuous"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Alignment="1" applyProtection="1">
      <alignment horizontal="left" indent="1"/>
      <protection locked="0"/>
    </xf>
    <xf numFmtId="0" fontId="19" fillId="0" borderId="16" xfId="11" applyFont="1" applyFill="1" applyBorder="1" applyAlignment="1" applyProtection="1">
      <alignment horizontal="center"/>
      <protection locked="0"/>
    </xf>
    <xf numFmtId="0" fontId="19" fillId="0" borderId="17" xfId="11" applyFont="1" applyFill="1" applyBorder="1" applyProtection="1">
      <protection locked="0"/>
    </xf>
    <xf numFmtId="0" fontId="19" fillId="0" borderId="16" xfId="11" applyFont="1" applyBorder="1" applyAlignment="1" applyProtection="1">
      <alignment horizontal="center"/>
      <protection locked="0"/>
    </xf>
    <xf numFmtId="0" fontId="19" fillId="0" borderId="17" xfId="11" applyFont="1" applyBorder="1" applyProtection="1">
      <protection locked="0"/>
    </xf>
    <xf numFmtId="0" fontId="3" fillId="0" borderId="17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0" fontId="11" fillId="8" borderId="20" xfId="13" applyFont="1" applyFill="1" applyBorder="1" applyAlignment="1">
      <alignment horizontal="center" vertical="center"/>
    </xf>
    <xf numFmtId="0" fontId="11" fillId="8" borderId="21" xfId="13" applyFont="1" applyFill="1" applyBorder="1" applyAlignment="1">
      <alignment horizontal="center" vertical="center"/>
    </xf>
    <xf numFmtId="0" fontId="11" fillId="8" borderId="22" xfId="13" applyFont="1" applyFill="1" applyBorder="1" applyAlignment="1">
      <alignment horizontal="center" vertical="center"/>
    </xf>
    <xf numFmtId="0" fontId="11" fillId="8" borderId="23" xfId="13" applyFont="1" applyFill="1" applyBorder="1" applyAlignment="1">
      <alignment horizontal="center" vertical="center"/>
    </xf>
    <xf numFmtId="0" fontId="11" fillId="8" borderId="24" xfId="13" applyFont="1" applyFill="1" applyBorder="1" applyAlignment="1">
      <alignment horizontal="center" vertical="center"/>
    </xf>
    <xf numFmtId="0" fontId="11" fillId="8" borderId="25" xfId="13" applyFont="1" applyFill="1" applyBorder="1" applyAlignment="1">
      <alignment horizontal="center" vertical="center"/>
    </xf>
    <xf numFmtId="0" fontId="11" fillId="8" borderId="26" xfId="13" applyFont="1" applyFill="1" applyBorder="1" applyAlignment="1">
      <alignment horizontal="center" vertical="center"/>
    </xf>
    <xf numFmtId="0" fontId="11" fillId="8" borderId="27" xfId="13" applyFont="1" applyFill="1" applyBorder="1" applyAlignment="1">
      <alignment horizontal="center" vertical="center"/>
    </xf>
    <xf numFmtId="0" fontId="12" fillId="8" borderId="28" xfId="13" applyFont="1" applyFill="1" applyBorder="1" applyAlignment="1">
      <alignment vertical="center"/>
    </xf>
    <xf numFmtId="0" fontId="12" fillId="8" borderId="29" xfId="13" applyFont="1" applyFill="1" applyBorder="1" applyAlignment="1">
      <alignment vertical="center"/>
    </xf>
    <xf numFmtId="4" fontId="12" fillId="8" borderId="30" xfId="13" applyNumberFormat="1" applyFont="1" applyFill="1" applyBorder="1" applyAlignment="1">
      <alignment horizontal="right" vertical="center" wrapText="1" indent="1"/>
    </xf>
    <xf numFmtId="0" fontId="2" fillId="8" borderId="20" xfId="13" applyFont="1" applyFill="1" applyBorder="1" applyAlignment="1" applyProtection="1">
      <alignment horizontal="center" vertical="center" wrapText="1"/>
      <protection locked="0"/>
    </xf>
    <xf numFmtId="0" fontId="2" fillId="8" borderId="21" xfId="13" applyFont="1" applyFill="1" applyBorder="1" applyAlignment="1" applyProtection="1">
      <alignment horizontal="center" vertical="center" wrapText="1"/>
      <protection locked="0"/>
    </xf>
    <xf numFmtId="0" fontId="2" fillId="8" borderId="22" xfId="13" applyFont="1" applyFill="1" applyBorder="1" applyAlignment="1" applyProtection="1">
      <alignment horizontal="center" vertical="center" wrapText="1"/>
      <protection locked="0"/>
    </xf>
    <xf numFmtId="0" fontId="2" fillId="8" borderId="23" xfId="13" applyFont="1" applyFill="1" applyBorder="1" applyAlignment="1" applyProtection="1">
      <alignment horizontal="center" vertical="center" wrapText="1"/>
      <protection locked="0"/>
    </xf>
    <xf numFmtId="0" fontId="2" fillId="8" borderId="24" xfId="13" applyFont="1" applyFill="1" applyBorder="1" applyAlignment="1" applyProtection="1">
      <alignment horizontal="center" vertical="center" wrapText="1"/>
      <protection locked="0"/>
    </xf>
    <xf numFmtId="4" fontId="2" fillId="8" borderId="30" xfId="13" applyNumberFormat="1" applyFont="1" applyFill="1" applyBorder="1" applyAlignment="1">
      <alignment horizontal="right" vertic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657225</xdr:colOff>
      <xdr:row>3</xdr:row>
      <xdr:rowOff>9591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14300"/>
          <a:ext cx="561975" cy="609666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51</xdr:row>
      <xdr:rowOff>28575</xdr:rowOff>
    </xdr:from>
    <xdr:to>
      <xdr:col>3</xdr:col>
      <xdr:colOff>466725</xdr:colOff>
      <xdr:row>57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7943850"/>
          <a:ext cx="7239000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124708</xdr:colOff>
      <xdr:row>0</xdr:row>
      <xdr:rowOff>62901</xdr:rowOff>
    </xdr:from>
    <xdr:to>
      <xdr:col>1</xdr:col>
      <xdr:colOff>96899</xdr:colOff>
      <xdr:row>2</xdr:row>
      <xdr:rowOff>187318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08" y="62901"/>
          <a:ext cx="560256" cy="604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144995</xdr:colOff>
      <xdr:row>174</xdr:row>
      <xdr:rowOff>20112</xdr:rowOff>
    </xdr:from>
    <xdr:to>
      <xdr:col>7</xdr:col>
      <xdr:colOff>724273</xdr:colOff>
      <xdr:row>180</xdr:row>
      <xdr:rowOff>106883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995" y="35577351"/>
          <a:ext cx="10700626" cy="931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17956</xdr:colOff>
      <xdr:row>2</xdr:row>
      <xdr:rowOff>181028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7625"/>
          <a:ext cx="560881" cy="609653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485776</xdr:colOff>
      <xdr:row>229</xdr:row>
      <xdr:rowOff>19051</xdr:rowOff>
    </xdr:from>
    <xdr:to>
      <xdr:col>4</xdr:col>
      <xdr:colOff>971551</xdr:colOff>
      <xdr:row>235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6" y="36661726"/>
          <a:ext cx="8782050" cy="83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17956</xdr:colOff>
      <xdr:row>2</xdr:row>
      <xdr:rowOff>200078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560881" cy="609653"/>
        </a:xfrm>
        <a:prstGeom prst="rect">
          <a:avLst/>
        </a:prstGeom>
      </xdr:spPr>
    </xdr:pic>
    <xdr:clientData/>
  </xdr:twoCellAnchor>
  <xdr:twoCellAnchor editAs="oneCell">
    <xdr:from>
      <xdr:col>0</xdr:col>
      <xdr:colOff>317355</xdr:colOff>
      <xdr:row>35</xdr:row>
      <xdr:rowOff>73604</xdr:rowOff>
    </xdr:from>
    <xdr:to>
      <xdr:col>4</xdr:col>
      <xdr:colOff>911369</xdr:colOff>
      <xdr:row>40</xdr:row>
      <xdr:rowOff>69274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355" y="5359979"/>
          <a:ext cx="7109114" cy="7100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1</xdr:col>
      <xdr:colOff>56056</xdr:colOff>
      <xdr:row>2</xdr:row>
      <xdr:rowOff>181028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47625"/>
          <a:ext cx="560881" cy="609653"/>
        </a:xfrm>
        <a:prstGeom prst="rect">
          <a:avLst/>
        </a:prstGeom>
      </xdr:spPr>
    </xdr:pic>
    <xdr:clientData/>
  </xdr:twoCellAnchor>
  <xdr:twoCellAnchor editAs="oneCell">
    <xdr:from>
      <xdr:col>0</xdr:col>
      <xdr:colOff>646043</xdr:colOff>
      <xdr:row>121</xdr:row>
      <xdr:rowOff>77028</xdr:rowOff>
    </xdr:from>
    <xdr:to>
      <xdr:col>4</xdr:col>
      <xdr:colOff>546653</xdr:colOff>
      <xdr:row>127</xdr:row>
      <xdr:rowOff>33131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043" y="17412528"/>
          <a:ext cx="6915980" cy="8009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133350</xdr:rowOff>
    </xdr:from>
    <xdr:to>
      <xdr:col>2</xdr:col>
      <xdr:colOff>427531</xdr:colOff>
      <xdr:row>3</xdr:row>
      <xdr:rowOff>57203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33350"/>
          <a:ext cx="560881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24848</xdr:colOff>
      <xdr:row>30</xdr:row>
      <xdr:rowOff>123410</xdr:rowOff>
    </xdr:from>
    <xdr:to>
      <xdr:col>4</xdr:col>
      <xdr:colOff>438978</xdr:colOff>
      <xdr:row>37</xdr:row>
      <xdr:rowOff>30231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848" y="5084693"/>
          <a:ext cx="6526695" cy="8924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104775</xdr:rowOff>
    </xdr:from>
    <xdr:to>
      <xdr:col>2</xdr:col>
      <xdr:colOff>370381</xdr:colOff>
      <xdr:row>3</xdr:row>
      <xdr:rowOff>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04775"/>
          <a:ext cx="560881" cy="60965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43</xdr:row>
      <xdr:rowOff>104775</xdr:rowOff>
    </xdr:from>
    <xdr:to>
      <xdr:col>4</xdr:col>
      <xdr:colOff>742950</xdr:colOff>
      <xdr:row>49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6677025"/>
          <a:ext cx="7267575" cy="7810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132256</xdr:colOff>
      <xdr:row>2</xdr:row>
      <xdr:rowOff>181028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560881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55</xdr:row>
      <xdr:rowOff>19050</xdr:rowOff>
    </xdr:from>
    <xdr:to>
      <xdr:col>8</xdr:col>
      <xdr:colOff>152400</xdr:colOff>
      <xdr:row>61</xdr:row>
      <xdr:rowOff>54251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" y="8162925"/>
          <a:ext cx="9277350" cy="892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D43"/>
  <sheetViews>
    <sheetView showGridLines="0" zoomScaleNormal="100" zoomScaleSheetLayoutView="100" workbookViewId="0">
      <selection activeCell="A60" sqref="A1:D60"/>
    </sheetView>
  </sheetViews>
  <sheetFormatPr baseColWidth="10" defaultColWidth="12.85546875" defaultRowHeight="11.25" x14ac:dyDescent="0.2"/>
  <cols>
    <col min="1" max="1" width="14.7109375" style="4" customWidth="1"/>
    <col min="2" max="2" width="81" style="4" customWidth="1"/>
    <col min="3" max="16384" width="12.85546875" style="4"/>
  </cols>
  <sheetData>
    <row r="1" spans="1:4" ht="18.95" customHeight="1" x14ac:dyDescent="0.2">
      <c r="A1" s="238" t="s">
        <v>610</v>
      </c>
      <c r="B1" s="239"/>
      <c r="C1" s="240" t="s">
        <v>599</v>
      </c>
      <c r="D1" s="241">
        <v>2021</v>
      </c>
    </row>
    <row r="2" spans="1:4" ht="18.95" customHeight="1" x14ac:dyDescent="0.2">
      <c r="A2" s="242" t="s">
        <v>598</v>
      </c>
      <c r="B2" s="221"/>
      <c r="C2" s="219" t="s">
        <v>600</v>
      </c>
      <c r="D2" s="243" t="s">
        <v>708</v>
      </c>
    </row>
    <row r="3" spans="1:4" ht="18.95" customHeight="1" x14ac:dyDescent="0.2">
      <c r="A3" s="242" t="s">
        <v>611</v>
      </c>
      <c r="B3" s="221"/>
      <c r="C3" s="219" t="s">
        <v>601</v>
      </c>
      <c r="D3" s="244">
        <v>1</v>
      </c>
    </row>
    <row r="4" spans="1:4" s="42" customFormat="1" ht="12" thickBot="1" x14ac:dyDescent="0.25">
      <c r="A4" s="245" t="s">
        <v>707</v>
      </c>
      <c r="B4" s="246"/>
      <c r="C4" s="246"/>
      <c r="D4" s="247"/>
    </row>
    <row r="5" spans="1:4" ht="15" customHeight="1" thickBot="1" x14ac:dyDescent="0.25">
      <c r="A5" s="248" t="s">
        <v>41</v>
      </c>
      <c r="B5" s="249" t="s">
        <v>42</v>
      </c>
    </row>
    <row r="6" spans="1:4" x14ac:dyDescent="0.2">
      <c r="A6" s="250"/>
      <c r="B6" s="251"/>
    </row>
    <row r="7" spans="1:4" x14ac:dyDescent="0.2">
      <c r="A7" s="252"/>
      <c r="B7" s="253" t="s">
        <v>45</v>
      </c>
    </row>
    <row r="8" spans="1:4" x14ac:dyDescent="0.2">
      <c r="A8" s="252"/>
      <c r="B8" s="253"/>
    </row>
    <row r="9" spans="1:4" x14ac:dyDescent="0.2">
      <c r="A9" s="252"/>
      <c r="B9" s="254" t="s">
        <v>0</v>
      </c>
    </row>
    <row r="10" spans="1:4" x14ac:dyDescent="0.2">
      <c r="A10" s="255" t="s">
        <v>1</v>
      </c>
      <c r="B10" s="256" t="s">
        <v>2</v>
      </c>
    </row>
    <row r="11" spans="1:4" x14ac:dyDescent="0.2">
      <c r="A11" s="255" t="s">
        <v>3</v>
      </c>
      <c r="B11" s="256" t="s">
        <v>4</v>
      </c>
    </row>
    <row r="12" spans="1:4" x14ac:dyDescent="0.2">
      <c r="A12" s="255" t="s">
        <v>5</v>
      </c>
      <c r="B12" s="256" t="s">
        <v>6</v>
      </c>
    </row>
    <row r="13" spans="1:4" x14ac:dyDescent="0.2">
      <c r="A13" s="255" t="s">
        <v>133</v>
      </c>
      <c r="B13" s="256" t="s">
        <v>582</v>
      </c>
    </row>
    <row r="14" spans="1:4" x14ac:dyDescent="0.2">
      <c r="A14" s="255" t="s">
        <v>7</v>
      </c>
      <c r="B14" s="256" t="s">
        <v>583</v>
      </c>
    </row>
    <row r="15" spans="1:4" x14ac:dyDescent="0.2">
      <c r="A15" s="255" t="s">
        <v>8</v>
      </c>
      <c r="B15" s="256" t="s">
        <v>132</v>
      </c>
    </row>
    <row r="16" spans="1:4" x14ac:dyDescent="0.2">
      <c r="A16" s="255" t="s">
        <v>9</v>
      </c>
      <c r="B16" s="256" t="s">
        <v>10</v>
      </c>
    </row>
    <row r="17" spans="1:2" x14ac:dyDescent="0.2">
      <c r="A17" s="255" t="s">
        <v>11</v>
      </c>
      <c r="B17" s="256" t="s">
        <v>12</v>
      </c>
    </row>
    <row r="18" spans="1:2" x14ac:dyDescent="0.2">
      <c r="A18" s="255" t="s">
        <v>13</v>
      </c>
      <c r="B18" s="256" t="s">
        <v>14</v>
      </c>
    </row>
    <row r="19" spans="1:2" x14ac:dyDescent="0.2">
      <c r="A19" s="255" t="s">
        <v>15</v>
      </c>
      <c r="B19" s="256" t="s">
        <v>16</v>
      </c>
    </row>
    <row r="20" spans="1:2" x14ac:dyDescent="0.2">
      <c r="A20" s="255" t="s">
        <v>17</v>
      </c>
      <c r="B20" s="256" t="s">
        <v>584</v>
      </c>
    </row>
    <row r="21" spans="1:2" x14ac:dyDescent="0.2">
      <c r="A21" s="255" t="s">
        <v>18</v>
      </c>
      <c r="B21" s="256" t="s">
        <v>19</v>
      </c>
    </row>
    <row r="22" spans="1:2" x14ac:dyDescent="0.2">
      <c r="A22" s="255" t="s">
        <v>20</v>
      </c>
      <c r="B22" s="256" t="s">
        <v>185</v>
      </c>
    </row>
    <row r="23" spans="1:2" x14ac:dyDescent="0.2">
      <c r="A23" s="255" t="s">
        <v>21</v>
      </c>
      <c r="B23" s="256" t="s">
        <v>22</v>
      </c>
    </row>
    <row r="24" spans="1:2" x14ac:dyDescent="0.2">
      <c r="A24" s="257" t="s">
        <v>573</v>
      </c>
      <c r="B24" s="258" t="s">
        <v>301</v>
      </c>
    </row>
    <row r="25" spans="1:2" x14ac:dyDescent="0.2">
      <c r="A25" s="257" t="s">
        <v>574</v>
      </c>
      <c r="B25" s="258" t="s">
        <v>575</v>
      </c>
    </row>
    <row r="26" spans="1:2" s="42" customFormat="1" x14ac:dyDescent="0.2">
      <c r="A26" s="257" t="s">
        <v>576</v>
      </c>
      <c r="B26" s="258" t="s">
        <v>338</v>
      </c>
    </row>
    <row r="27" spans="1:2" x14ac:dyDescent="0.2">
      <c r="A27" s="257" t="s">
        <v>577</v>
      </c>
      <c r="B27" s="258" t="s">
        <v>355</v>
      </c>
    </row>
    <row r="28" spans="1:2" x14ac:dyDescent="0.2">
      <c r="A28" s="255" t="s">
        <v>23</v>
      </c>
      <c r="B28" s="256" t="s">
        <v>24</v>
      </c>
    </row>
    <row r="29" spans="1:2" x14ac:dyDescent="0.2">
      <c r="A29" s="255" t="s">
        <v>25</v>
      </c>
      <c r="B29" s="256" t="s">
        <v>26</v>
      </c>
    </row>
    <row r="30" spans="1:2" x14ac:dyDescent="0.2">
      <c r="A30" s="255" t="s">
        <v>27</v>
      </c>
      <c r="B30" s="256" t="s">
        <v>28</v>
      </c>
    </row>
    <row r="31" spans="1:2" x14ac:dyDescent="0.2">
      <c r="A31" s="255" t="s">
        <v>29</v>
      </c>
      <c r="B31" s="256" t="s">
        <v>30</v>
      </c>
    </row>
    <row r="32" spans="1:2" x14ac:dyDescent="0.2">
      <c r="A32" s="255" t="s">
        <v>76</v>
      </c>
      <c r="B32" s="256" t="s">
        <v>77</v>
      </c>
    </row>
    <row r="33" spans="1:2" x14ac:dyDescent="0.2">
      <c r="A33" s="252"/>
      <c r="B33" s="259"/>
    </row>
    <row r="34" spans="1:2" x14ac:dyDescent="0.2">
      <c r="A34" s="252"/>
      <c r="B34" s="254"/>
    </row>
    <row r="35" spans="1:2" x14ac:dyDescent="0.2">
      <c r="A35" s="255" t="s">
        <v>48</v>
      </c>
      <c r="B35" s="256" t="s">
        <v>43</v>
      </c>
    </row>
    <row r="36" spans="1:2" x14ac:dyDescent="0.2">
      <c r="A36" s="255" t="s">
        <v>49</v>
      </c>
      <c r="B36" s="256" t="s">
        <v>44</v>
      </c>
    </row>
    <row r="37" spans="1:2" x14ac:dyDescent="0.2">
      <c r="A37" s="252"/>
      <c r="B37" s="259"/>
    </row>
    <row r="38" spans="1:2" x14ac:dyDescent="0.2">
      <c r="A38" s="252"/>
      <c r="B38" s="253" t="s">
        <v>46</v>
      </c>
    </row>
    <row r="39" spans="1:2" x14ac:dyDescent="0.2">
      <c r="A39" s="252" t="s">
        <v>47</v>
      </c>
      <c r="B39" s="256" t="s">
        <v>32</v>
      </c>
    </row>
    <row r="40" spans="1:2" x14ac:dyDescent="0.2">
      <c r="A40" s="252"/>
      <c r="B40" s="258" t="s">
        <v>613</v>
      </c>
    </row>
    <row r="41" spans="1:2" ht="12" thickBot="1" x14ac:dyDescent="0.25">
      <c r="A41" s="260"/>
      <c r="B41" s="261"/>
    </row>
    <row r="43" spans="1:2" ht="33.75" customHeight="1" x14ac:dyDescent="0.2">
      <c r="A43" s="220" t="s">
        <v>614</v>
      </c>
      <c r="B43" s="220"/>
    </row>
  </sheetData>
  <sheetProtection formatCells="0" formatColumns="0" formatRows="0" autoFilter="0" pivotTables="0"/>
  <mergeCells count="4">
    <mergeCell ref="A43:B43"/>
    <mergeCell ref="A1:B1"/>
    <mergeCell ref="A2:B2"/>
    <mergeCell ref="A3:B3"/>
  </mergeCells>
  <dataValidations count="2">
    <dataValidation type="list" allowBlank="1" showInputMessage="1" showErrorMessage="1" sqref="D3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C4:D4" xr:uid="{20410F67-514A-41E3-92E0-69BBAEB9FBF6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A24:B24" location="ACT!A6" display="ACT-01" xr:uid="{00000000-0004-0000-0000-000016000000}"/>
    <hyperlink ref="A25:B25" location="ACT!A56" display="ACT-02" xr:uid="{00000000-0004-0000-0000-000017000000}"/>
    <hyperlink ref="A26:B26" location="VHP!A71" display="ACT-03" xr:uid="{00000000-0004-0000-0000-000018000000}"/>
    <hyperlink ref="A27:B27" location="ACT!A96" display="ACT-04" xr:uid="{00000000-0004-0000-0000-000019000000}"/>
    <hyperlink ref="A26" location="ACT!A71" display="ACT-03" xr:uid="{00000000-0004-0000-0000-00001A000000}"/>
    <hyperlink ref="B26" location="ACT!A71" display="ACT-03 OTROS INGRESOS" xr:uid="{00000000-0004-0000-0000-00001B000000}"/>
    <hyperlink ref="B40" location="Memoria!A35" display="PRESUPUESTALES" xr:uid="{00000000-0004-0000-0000-00001C000000}"/>
  </hyperlinks>
  <pageMargins left="1.6929133858267718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D22"/>
  <sheetViews>
    <sheetView showGridLines="0" zoomScale="115" zoomScaleNormal="115" workbookViewId="0">
      <selection activeCell="A42" sqref="A1:F42"/>
    </sheetView>
  </sheetViews>
  <sheetFormatPr baseColWidth="10" defaultColWidth="11.42578125" defaultRowHeight="11.25" x14ac:dyDescent="0.2"/>
  <cols>
    <col min="1" max="1" width="11.42578125" style="28"/>
    <col min="2" max="2" width="3.28515625" style="28" customWidth="1"/>
    <col min="3" max="3" width="72.5703125" style="28" customWidth="1"/>
    <col min="4" max="4" width="15.85546875" style="28" customWidth="1"/>
    <col min="5" max="5" width="11.42578125" style="28"/>
    <col min="6" max="6" width="9.85546875" style="28" customWidth="1"/>
    <col min="7" max="7" width="7" style="28" customWidth="1"/>
    <col min="8" max="16384" width="11.42578125" style="28"/>
  </cols>
  <sheetData>
    <row r="1" spans="2:4" s="26" customFormat="1" ht="18" customHeight="1" x14ac:dyDescent="0.25">
      <c r="B1" s="262" t="s">
        <v>610</v>
      </c>
      <c r="C1" s="263"/>
      <c r="D1" s="264"/>
    </row>
    <row r="2" spans="2:4" s="26" customFormat="1" ht="18" customHeight="1" x14ac:dyDescent="0.25">
      <c r="B2" s="265" t="s">
        <v>43</v>
      </c>
      <c r="C2" s="231"/>
      <c r="D2" s="266"/>
    </row>
    <row r="3" spans="2:4" s="26" customFormat="1" ht="18" customHeight="1" x14ac:dyDescent="0.25">
      <c r="B3" s="265" t="s">
        <v>612</v>
      </c>
      <c r="C3" s="231"/>
      <c r="D3" s="266"/>
    </row>
    <row r="4" spans="2:4" s="29" customFormat="1" ht="18" customHeight="1" x14ac:dyDescent="0.2">
      <c r="B4" s="267" t="s">
        <v>608</v>
      </c>
      <c r="C4" s="268"/>
      <c r="D4" s="269"/>
    </row>
    <row r="5" spans="2:4" s="27" customFormat="1" ht="12.75" customHeight="1" x14ac:dyDescent="0.2">
      <c r="B5" s="270" t="s">
        <v>521</v>
      </c>
      <c r="C5" s="271"/>
      <c r="D5" s="272">
        <v>25568974.969999999</v>
      </c>
    </row>
    <row r="6" spans="2:4" x14ac:dyDescent="0.2">
      <c r="B6" s="124"/>
      <c r="C6" s="125"/>
      <c r="D6" s="126"/>
    </row>
    <row r="7" spans="2:4" ht="12.75" customHeight="1" x14ac:dyDescent="0.2">
      <c r="B7" s="132" t="s">
        <v>522</v>
      </c>
      <c r="C7" s="132"/>
      <c r="D7" s="133">
        <f>SUM(D8:D13)</f>
        <v>0</v>
      </c>
    </row>
    <row r="8" spans="2:4" ht="12.75" customHeight="1" x14ac:dyDescent="0.2">
      <c r="B8" s="134" t="s">
        <v>523</v>
      </c>
      <c r="C8" s="135" t="s">
        <v>339</v>
      </c>
      <c r="D8" s="136">
        <v>0</v>
      </c>
    </row>
    <row r="9" spans="2:4" ht="12.75" customHeight="1" x14ac:dyDescent="0.2">
      <c r="B9" s="137" t="s">
        <v>524</v>
      </c>
      <c r="C9" s="138" t="s">
        <v>533</v>
      </c>
      <c r="D9" s="136">
        <v>0</v>
      </c>
    </row>
    <row r="10" spans="2:4" ht="12.75" customHeight="1" x14ac:dyDescent="0.2">
      <c r="B10" s="137" t="s">
        <v>525</v>
      </c>
      <c r="C10" s="138" t="s">
        <v>347</v>
      </c>
      <c r="D10" s="136">
        <v>0</v>
      </c>
    </row>
    <row r="11" spans="2:4" ht="12.75" customHeight="1" x14ac:dyDescent="0.2">
      <c r="B11" s="137" t="s">
        <v>526</v>
      </c>
      <c r="C11" s="138" t="s">
        <v>348</v>
      </c>
      <c r="D11" s="136">
        <v>0</v>
      </c>
    </row>
    <row r="12" spans="2:4" ht="12.75" customHeight="1" x14ac:dyDescent="0.2">
      <c r="B12" s="137" t="s">
        <v>527</v>
      </c>
      <c r="C12" s="138" t="s">
        <v>349</v>
      </c>
      <c r="D12" s="136">
        <v>0</v>
      </c>
    </row>
    <row r="13" spans="2:4" ht="12.75" customHeight="1" x14ac:dyDescent="0.2">
      <c r="B13" s="139" t="s">
        <v>528</v>
      </c>
      <c r="C13" s="140" t="s">
        <v>529</v>
      </c>
      <c r="D13" s="136">
        <v>0</v>
      </c>
    </row>
    <row r="14" spans="2:4" ht="12.75" customHeight="1" x14ac:dyDescent="0.2">
      <c r="B14" s="40"/>
      <c r="C14" s="130"/>
      <c r="D14" s="128"/>
    </row>
    <row r="15" spans="2:4" ht="12.75" customHeight="1" x14ac:dyDescent="0.2">
      <c r="B15" s="132" t="s">
        <v>83</v>
      </c>
      <c r="C15" s="132"/>
      <c r="D15" s="133">
        <f>SUM(D16:D18)</f>
        <v>0</v>
      </c>
    </row>
    <row r="16" spans="2:4" ht="12.75" customHeight="1" x14ac:dyDescent="0.2">
      <c r="B16" s="141">
        <v>3.1</v>
      </c>
      <c r="C16" s="138" t="s">
        <v>532</v>
      </c>
      <c r="D16" s="136">
        <v>0</v>
      </c>
    </row>
    <row r="17" spans="2:4" ht="12.75" customHeight="1" x14ac:dyDescent="0.2">
      <c r="B17" s="142">
        <v>3.2</v>
      </c>
      <c r="C17" s="138" t="s">
        <v>530</v>
      </c>
      <c r="D17" s="136">
        <v>0</v>
      </c>
    </row>
    <row r="18" spans="2:4" ht="12.75" customHeight="1" x14ac:dyDescent="0.2">
      <c r="B18" s="142">
        <v>3.3</v>
      </c>
      <c r="C18" s="140" t="s">
        <v>531</v>
      </c>
      <c r="D18" s="143">
        <v>0</v>
      </c>
    </row>
    <row r="19" spans="2:4" ht="12.75" customHeight="1" x14ac:dyDescent="0.2">
      <c r="B19" s="124"/>
      <c r="C19" s="129"/>
      <c r="D19" s="131"/>
    </row>
    <row r="20" spans="2:4" ht="12.75" customHeight="1" x14ac:dyDescent="0.2">
      <c r="B20" s="270" t="s">
        <v>82</v>
      </c>
      <c r="C20" s="271"/>
      <c r="D20" s="272">
        <f>D5+D7-D15</f>
        <v>25568974.969999999</v>
      </c>
    </row>
    <row r="22" spans="2:4" x14ac:dyDescent="0.2">
      <c r="B22" s="10" t="s">
        <v>614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94488188976377963" bottom="0.74803149606299213" header="0.31496062992125984" footer="0.31496062992125984"/>
  <pageSetup scale="90" orientation="landscape" r:id="rId1"/>
  <ignoredErrors>
    <ignoredError sqref="B8:B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G41"/>
  <sheetViews>
    <sheetView showGridLines="0" zoomScaleNormal="100" zoomScaleSheetLayoutView="130" workbookViewId="0">
      <selection activeCell="A51" sqref="A1:E51"/>
    </sheetView>
  </sheetViews>
  <sheetFormatPr baseColWidth="10" defaultColWidth="11.42578125" defaultRowHeight="11.25" x14ac:dyDescent="0.2"/>
  <cols>
    <col min="1" max="1" width="11.85546875" style="28" customWidth="1"/>
    <col min="2" max="2" width="3.7109375" style="28" customWidth="1"/>
    <col min="3" max="3" width="69.85546875" style="28" customWidth="1"/>
    <col min="4" max="4" width="16.140625" style="28" customWidth="1"/>
    <col min="5" max="5" width="13.5703125" style="28" customWidth="1"/>
    <col min="6" max="16384" width="11.42578125" style="28"/>
  </cols>
  <sheetData>
    <row r="1" spans="2:6" s="30" customFormat="1" ht="18.95" customHeight="1" x14ac:dyDescent="0.25">
      <c r="B1" s="273" t="s">
        <v>610</v>
      </c>
      <c r="C1" s="274"/>
      <c r="D1" s="275"/>
    </row>
    <row r="2" spans="2:6" s="30" customFormat="1" ht="18.95" customHeight="1" x14ac:dyDescent="0.25">
      <c r="B2" s="276" t="s">
        <v>44</v>
      </c>
      <c r="C2" s="232"/>
      <c r="D2" s="277"/>
    </row>
    <row r="3" spans="2:6" s="30" customFormat="1" ht="18.95" customHeight="1" x14ac:dyDescent="0.25">
      <c r="B3" s="276" t="s">
        <v>612</v>
      </c>
      <c r="C3" s="232"/>
      <c r="D3" s="277"/>
    </row>
    <row r="4" spans="2:6" s="31" customFormat="1" x14ac:dyDescent="0.2">
      <c r="B4" s="265" t="s">
        <v>608</v>
      </c>
      <c r="C4" s="231"/>
      <c r="D4" s="266"/>
    </row>
    <row r="5" spans="2:6" x14ac:dyDescent="0.2">
      <c r="B5" s="270" t="s">
        <v>534</v>
      </c>
      <c r="C5" s="271"/>
      <c r="D5" s="278">
        <v>24383720.77</v>
      </c>
      <c r="F5" s="217"/>
    </row>
    <row r="6" spans="2:6" x14ac:dyDescent="0.2">
      <c r="B6" s="124"/>
      <c r="C6" s="125"/>
      <c r="D6" s="218"/>
    </row>
    <row r="7" spans="2:6" x14ac:dyDescent="0.2">
      <c r="B7" s="132" t="s">
        <v>535</v>
      </c>
      <c r="C7" s="132"/>
      <c r="D7" s="167">
        <f>SUM(D8:D28)</f>
        <v>251254.82</v>
      </c>
    </row>
    <row r="8" spans="2:6" x14ac:dyDescent="0.2">
      <c r="B8" s="162">
        <v>2.1</v>
      </c>
      <c r="C8" s="135" t="s">
        <v>367</v>
      </c>
      <c r="D8" s="163">
        <v>0</v>
      </c>
    </row>
    <row r="9" spans="2:6" x14ac:dyDescent="0.2">
      <c r="B9" s="162">
        <v>2.2000000000000002</v>
      </c>
      <c r="C9" s="135" t="s">
        <v>364</v>
      </c>
      <c r="D9" s="163">
        <v>0</v>
      </c>
    </row>
    <row r="10" spans="2:6" x14ac:dyDescent="0.2">
      <c r="B10" s="164">
        <v>2.2999999999999998</v>
      </c>
      <c r="C10" s="165" t="s">
        <v>234</v>
      </c>
      <c r="D10" s="163">
        <v>44854.82</v>
      </c>
    </row>
    <row r="11" spans="2:6" x14ac:dyDescent="0.2">
      <c r="B11" s="164">
        <v>2.4</v>
      </c>
      <c r="C11" s="165" t="s">
        <v>235</v>
      </c>
      <c r="D11" s="163">
        <v>0</v>
      </c>
    </row>
    <row r="12" spans="2:6" x14ac:dyDescent="0.2">
      <c r="B12" s="164">
        <v>2.5</v>
      </c>
      <c r="C12" s="165" t="s">
        <v>236</v>
      </c>
      <c r="D12" s="163">
        <v>0</v>
      </c>
    </row>
    <row r="13" spans="2:6" x14ac:dyDescent="0.2">
      <c r="B13" s="164">
        <v>2.6</v>
      </c>
      <c r="C13" s="165" t="s">
        <v>237</v>
      </c>
      <c r="D13" s="163">
        <v>206400</v>
      </c>
    </row>
    <row r="14" spans="2:6" x14ac:dyDescent="0.2">
      <c r="B14" s="164">
        <v>2.7</v>
      </c>
      <c r="C14" s="165" t="s">
        <v>238</v>
      </c>
      <c r="D14" s="163">
        <v>0</v>
      </c>
    </row>
    <row r="15" spans="2:6" x14ac:dyDescent="0.2">
      <c r="B15" s="164">
        <v>2.8</v>
      </c>
      <c r="C15" s="165" t="s">
        <v>239</v>
      </c>
      <c r="D15" s="163">
        <v>0</v>
      </c>
    </row>
    <row r="16" spans="2:6" x14ac:dyDescent="0.2">
      <c r="B16" s="164">
        <v>2.9</v>
      </c>
      <c r="C16" s="165" t="s">
        <v>241</v>
      </c>
      <c r="D16" s="163">
        <v>0</v>
      </c>
    </row>
    <row r="17" spans="2:7" x14ac:dyDescent="0.2">
      <c r="B17" s="164" t="s">
        <v>536</v>
      </c>
      <c r="C17" s="165" t="s">
        <v>537</v>
      </c>
      <c r="D17" s="163">
        <v>0</v>
      </c>
    </row>
    <row r="18" spans="2:7" x14ac:dyDescent="0.2">
      <c r="B18" s="164" t="s">
        <v>566</v>
      </c>
      <c r="C18" s="165" t="s">
        <v>243</v>
      </c>
      <c r="D18" s="163">
        <v>0</v>
      </c>
    </row>
    <row r="19" spans="2:7" x14ac:dyDescent="0.2">
      <c r="B19" s="164" t="s">
        <v>567</v>
      </c>
      <c r="C19" s="165" t="s">
        <v>538</v>
      </c>
      <c r="D19" s="163">
        <v>0</v>
      </c>
    </row>
    <row r="20" spans="2:7" x14ac:dyDescent="0.2">
      <c r="B20" s="164" t="s">
        <v>568</v>
      </c>
      <c r="C20" s="165" t="s">
        <v>539</v>
      </c>
      <c r="D20" s="163">
        <v>0</v>
      </c>
    </row>
    <row r="21" spans="2:7" x14ac:dyDescent="0.2">
      <c r="B21" s="164" t="s">
        <v>569</v>
      </c>
      <c r="C21" s="165" t="s">
        <v>540</v>
      </c>
      <c r="D21" s="163">
        <v>0</v>
      </c>
    </row>
    <row r="22" spans="2:7" x14ac:dyDescent="0.2">
      <c r="B22" s="164" t="s">
        <v>541</v>
      </c>
      <c r="C22" s="165" t="s">
        <v>542</v>
      </c>
      <c r="D22" s="163">
        <v>0</v>
      </c>
    </row>
    <row r="23" spans="2:7" x14ac:dyDescent="0.2">
      <c r="B23" s="164" t="s">
        <v>543</v>
      </c>
      <c r="C23" s="165" t="s">
        <v>544</v>
      </c>
      <c r="D23" s="163">
        <v>0</v>
      </c>
    </row>
    <row r="24" spans="2:7" x14ac:dyDescent="0.2">
      <c r="B24" s="164" t="s">
        <v>545</v>
      </c>
      <c r="C24" s="165" t="s">
        <v>546</v>
      </c>
      <c r="D24" s="163">
        <v>0</v>
      </c>
    </row>
    <row r="25" spans="2:7" x14ac:dyDescent="0.2">
      <c r="B25" s="164" t="s">
        <v>547</v>
      </c>
      <c r="C25" s="165" t="s">
        <v>548</v>
      </c>
      <c r="D25" s="163">
        <v>0</v>
      </c>
    </row>
    <row r="26" spans="2:7" x14ac:dyDescent="0.2">
      <c r="B26" s="164" t="s">
        <v>549</v>
      </c>
      <c r="C26" s="165" t="s">
        <v>550</v>
      </c>
      <c r="D26" s="163">
        <v>0</v>
      </c>
    </row>
    <row r="27" spans="2:7" x14ac:dyDescent="0.2">
      <c r="B27" s="164" t="s">
        <v>551</v>
      </c>
      <c r="C27" s="165" t="s">
        <v>552</v>
      </c>
      <c r="D27" s="163">
        <v>0</v>
      </c>
    </row>
    <row r="28" spans="2:7" x14ac:dyDescent="0.2">
      <c r="B28" s="164" t="s">
        <v>553</v>
      </c>
      <c r="C28" s="135" t="s">
        <v>554</v>
      </c>
      <c r="D28" s="163">
        <v>0</v>
      </c>
    </row>
    <row r="29" spans="2:7" x14ac:dyDescent="0.2">
      <c r="B29" s="157"/>
      <c r="C29" s="127"/>
      <c r="D29" s="158"/>
    </row>
    <row r="30" spans="2:7" x14ac:dyDescent="0.2">
      <c r="B30" s="166" t="s">
        <v>555</v>
      </c>
      <c r="C30" s="166"/>
      <c r="D30" s="167">
        <f>SUM(D31:D37)</f>
        <v>701072.34</v>
      </c>
    </row>
    <row r="31" spans="2:7" x14ac:dyDescent="0.2">
      <c r="B31" s="164" t="s">
        <v>556</v>
      </c>
      <c r="C31" s="165" t="s">
        <v>436</v>
      </c>
      <c r="D31" s="163">
        <v>701072.34</v>
      </c>
      <c r="G31" s="217"/>
    </row>
    <row r="32" spans="2:7" x14ac:dyDescent="0.2">
      <c r="B32" s="164" t="s">
        <v>557</v>
      </c>
      <c r="C32" s="165" t="s">
        <v>80</v>
      </c>
      <c r="D32" s="163">
        <v>0</v>
      </c>
    </row>
    <row r="33" spans="2:4" x14ac:dyDescent="0.2">
      <c r="B33" s="164" t="s">
        <v>558</v>
      </c>
      <c r="C33" s="165" t="s">
        <v>446</v>
      </c>
      <c r="D33" s="163">
        <v>0</v>
      </c>
    </row>
    <row r="34" spans="2:4" x14ac:dyDescent="0.2">
      <c r="B34" s="164" t="s">
        <v>559</v>
      </c>
      <c r="C34" s="165" t="s">
        <v>560</v>
      </c>
      <c r="D34" s="163">
        <v>0</v>
      </c>
    </row>
    <row r="35" spans="2:4" x14ac:dyDescent="0.2">
      <c r="B35" s="164" t="s">
        <v>561</v>
      </c>
      <c r="C35" s="165" t="s">
        <v>562</v>
      </c>
      <c r="D35" s="163">
        <v>0</v>
      </c>
    </row>
    <row r="36" spans="2:4" x14ac:dyDescent="0.2">
      <c r="B36" s="164" t="s">
        <v>563</v>
      </c>
      <c r="C36" s="165" t="s">
        <v>454</v>
      </c>
      <c r="D36" s="163">
        <v>0</v>
      </c>
    </row>
    <row r="37" spans="2:4" x14ac:dyDescent="0.2">
      <c r="B37" s="164" t="s">
        <v>564</v>
      </c>
      <c r="C37" s="135" t="s">
        <v>565</v>
      </c>
      <c r="D37" s="168">
        <v>0</v>
      </c>
    </row>
    <row r="38" spans="2:4" x14ac:dyDescent="0.2">
      <c r="B38" s="124"/>
      <c r="C38" s="159"/>
      <c r="D38" s="160"/>
    </row>
    <row r="39" spans="2:4" x14ac:dyDescent="0.2">
      <c r="B39" s="161" t="s">
        <v>84</v>
      </c>
      <c r="C39" s="122"/>
      <c r="D39" s="123">
        <f>D5-D7+D30</f>
        <v>24833538.289999999</v>
      </c>
    </row>
    <row r="41" spans="2:4" x14ac:dyDescent="0.2">
      <c r="B41" s="10" t="s">
        <v>614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rowBreaks count="1" manualBreakCount="1">
    <brk id="50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49"/>
  <sheetViews>
    <sheetView showGridLines="0" tabSelected="1" zoomScaleNormal="100" workbookViewId="0">
      <selection activeCell="A64" sqref="A1:J64"/>
    </sheetView>
  </sheetViews>
  <sheetFormatPr baseColWidth="10" defaultColWidth="9.140625" defaultRowHeight="11.25" x14ac:dyDescent="0.2"/>
  <cols>
    <col min="1" max="1" width="7.140625" style="174" customWidth="1"/>
    <col min="2" max="2" width="66.7109375" style="19" customWidth="1"/>
    <col min="3" max="3" width="10.140625" style="19" bestFit="1" customWidth="1"/>
    <col min="4" max="4" width="16.28515625" style="19" bestFit="1" customWidth="1"/>
    <col min="5" max="5" width="16.7109375" style="19" bestFit="1" customWidth="1"/>
    <col min="6" max="6" width="9.28515625" style="19" bestFit="1" customWidth="1"/>
    <col min="7" max="7" width="17.140625" style="19" bestFit="1" customWidth="1"/>
    <col min="8" max="8" width="10.85546875" style="19" bestFit="1" customWidth="1"/>
    <col min="9" max="9" width="11" style="19" bestFit="1" customWidth="1"/>
    <col min="10" max="10" width="14.140625" style="19" bestFit="1" customWidth="1"/>
    <col min="11" max="16384" width="9.140625" style="19"/>
  </cols>
  <sheetData>
    <row r="1" spans="1:10" ht="18.95" customHeight="1" x14ac:dyDescent="0.2">
      <c r="A1" s="230" t="s">
        <v>610</v>
      </c>
      <c r="B1" s="233"/>
      <c r="C1" s="233"/>
      <c r="D1" s="233"/>
      <c r="E1" s="233"/>
      <c r="F1" s="233"/>
      <c r="G1" s="17" t="s">
        <v>599</v>
      </c>
      <c r="H1" s="18">
        <v>2021</v>
      </c>
    </row>
    <row r="2" spans="1:10" ht="18.95" customHeight="1" x14ac:dyDescent="0.2">
      <c r="A2" s="230" t="s">
        <v>609</v>
      </c>
      <c r="B2" s="233"/>
      <c r="C2" s="233"/>
      <c r="D2" s="233"/>
      <c r="E2" s="233"/>
      <c r="F2" s="233"/>
      <c r="G2" s="6" t="s">
        <v>603</v>
      </c>
      <c r="H2" s="18" t="str">
        <f>'Notas a los Edos Financieros'!D2</f>
        <v>ANUAL</v>
      </c>
    </row>
    <row r="3" spans="1:10" ht="18.95" customHeight="1" x14ac:dyDescent="0.2">
      <c r="A3" s="234" t="s">
        <v>612</v>
      </c>
      <c r="B3" s="235"/>
      <c r="C3" s="235"/>
      <c r="D3" s="235"/>
      <c r="E3" s="235"/>
      <c r="F3" s="235"/>
      <c r="G3" s="6" t="s">
        <v>604</v>
      </c>
      <c r="H3" s="18">
        <v>1</v>
      </c>
    </row>
    <row r="4" spans="1:10" x14ac:dyDescent="0.2">
      <c r="A4" s="169" t="s">
        <v>196</v>
      </c>
      <c r="B4" s="21"/>
      <c r="C4" s="21"/>
      <c r="D4" s="21"/>
      <c r="E4" s="21"/>
      <c r="F4" s="21"/>
      <c r="G4" s="21"/>
      <c r="H4" s="21"/>
    </row>
    <row r="7" spans="1:10" x14ac:dyDescent="0.2">
      <c r="A7" s="170" t="s">
        <v>146</v>
      </c>
      <c r="B7" s="22" t="s">
        <v>486</v>
      </c>
      <c r="C7" s="22" t="s">
        <v>180</v>
      </c>
      <c r="D7" s="22" t="s">
        <v>487</v>
      </c>
      <c r="E7" s="22" t="s">
        <v>488</v>
      </c>
      <c r="F7" s="22" t="s">
        <v>179</v>
      </c>
      <c r="G7" s="22" t="s">
        <v>124</v>
      </c>
      <c r="H7" s="22" t="s">
        <v>182</v>
      </c>
      <c r="I7" s="22" t="s">
        <v>183</v>
      </c>
      <c r="J7" s="22" t="s">
        <v>184</v>
      </c>
    </row>
    <row r="8" spans="1:10" s="33" customFormat="1" x14ac:dyDescent="0.2">
      <c r="A8" s="171">
        <v>7000</v>
      </c>
      <c r="B8" s="155" t="s">
        <v>125</v>
      </c>
      <c r="C8" s="155"/>
      <c r="D8" s="155"/>
      <c r="E8" s="155"/>
      <c r="F8" s="155"/>
      <c r="G8" s="155"/>
      <c r="H8" s="155"/>
      <c r="I8" s="155"/>
      <c r="J8" s="155"/>
    </row>
    <row r="9" spans="1:10" x14ac:dyDescent="0.2">
      <c r="A9" s="172">
        <v>7110</v>
      </c>
      <c r="B9" s="114" t="s">
        <v>124</v>
      </c>
      <c r="C9" s="115">
        <v>0</v>
      </c>
      <c r="D9" s="115">
        <v>0</v>
      </c>
      <c r="E9" s="115">
        <v>0</v>
      </c>
      <c r="F9" s="115">
        <f>C9+D9+E9</f>
        <v>0</v>
      </c>
      <c r="G9" s="114"/>
      <c r="H9" s="114"/>
      <c r="I9" s="114"/>
      <c r="J9" s="114"/>
    </row>
    <row r="10" spans="1:10" x14ac:dyDescent="0.2">
      <c r="A10" s="172">
        <v>7120</v>
      </c>
      <c r="B10" s="114" t="s">
        <v>123</v>
      </c>
      <c r="C10" s="115">
        <v>0</v>
      </c>
      <c r="D10" s="115">
        <v>0</v>
      </c>
      <c r="E10" s="115">
        <v>0</v>
      </c>
      <c r="F10" s="115">
        <f t="shared" ref="F10:F47" si="0">C10+D10+E10</f>
        <v>0</v>
      </c>
      <c r="G10" s="114"/>
      <c r="H10" s="114"/>
      <c r="I10" s="114"/>
      <c r="J10" s="114"/>
    </row>
    <row r="11" spans="1:10" x14ac:dyDescent="0.2">
      <c r="A11" s="172">
        <v>7130</v>
      </c>
      <c r="B11" s="114" t="s">
        <v>122</v>
      </c>
      <c r="C11" s="115">
        <v>0</v>
      </c>
      <c r="D11" s="115">
        <v>0</v>
      </c>
      <c r="E11" s="115">
        <v>0</v>
      </c>
      <c r="F11" s="115">
        <f t="shared" si="0"/>
        <v>0</v>
      </c>
      <c r="G11" s="114"/>
      <c r="H11" s="114"/>
      <c r="I11" s="114"/>
      <c r="J11" s="114"/>
    </row>
    <row r="12" spans="1:10" x14ac:dyDescent="0.2">
      <c r="A12" s="172">
        <v>7140</v>
      </c>
      <c r="B12" s="114" t="s">
        <v>121</v>
      </c>
      <c r="C12" s="115">
        <v>0</v>
      </c>
      <c r="D12" s="115">
        <v>0</v>
      </c>
      <c r="E12" s="115">
        <v>0</v>
      </c>
      <c r="F12" s="115">
        <f t="shared" si="0"/>
        <v>0</v>
      </c>
      <c r="G12" s="114"/>
      <c r="H12" s="114"/>
      <c r="I12" s="114"/>
      <c r="J12" s="114"/>
    </row>
    <row r="13" spans="1:10" x14ac:dyDescent="0.2">
      <c r="A13" s="172">
        <v>7150</v>
      </c>
      <c r="B13" s="114" t="s">
        <v>120</v>
      </c>
      <c r="C13" s="115">
        <v>0</v>
      </c>
      <c r="D13" s="115">
        <v>0</v>
      </c>
      <c r="E13" s="115">
        <v>0</v>
      </c>
      <c r="F13" s="115">
        <f t="shared" si="0"/>
        <v>0</v>
      </c>
      <c r="G13" s="114"/>
      <c r="H13" s="114"/>
      <c r="I13" s="114"/>
      <c r="J13" s="114"/>
    </row>
    <row r="14" spans="1:10" x14ac:dyDescent="0.2">
      <c r="A14" s="172">
        <v>7160</v>
      </c>
      <c r="B14" s="114" t="s">
        <v>119</v>
      </c>
      <c r="C14" s="115">
        <v>0</v>
      </c>
      <c r="D14" s="115">
        <v>0</v>
      </c>
      <c r="E14" s="115">
        <v>0</v>
      </c>
      <c r="F14" s="115">
        <f t="shared" si="0"/>
        <v>0</v>
      </c>
      <c r="G14" s="114"/>
      <c r="H14" s="114"/>
      <c r="I14" s="114"/>
      <c r="J14" s="114"/>
    </row>
    <row r="15" spans="1:10" x14ac:dyDescent="0.2">
      <c r="A15" s="172">
        <v>7210</v>
      </c>
      <c r="B15" s="114" t="s">
        <v>118</v>
      </c>
      <c r="C15" s="115">
        <v>0</v>
      </c>
      <c r="D15" s="115">
        <v>0</v>
      </c>
      <c r="E15" s="115">
        <v>0</v>
      </c>
      <c r="F15" s="115">
        <f t="shared" si="0"/>
        <v>0</v>
      </c>
      <c r="G15" s="114"/>
      <c r="H15" s="114"/>
      <c r="I15" s="114"/>
      <c r="J15" s="114"/>
    </row>
    <row r="16" spans="1:10" x14ac:dyDescent="0.2">
      <c r="A16" s="172">
        <v>7220</v>
      </c>
      <c r="B16" s="114" t="s">
        <v>117</v>
      </c>
      <c r="C16" s="115">
        <v>0</v>
      </c>
      <c r="D16" s="115">
        <v>0</v>
      </c>
      <c r="E16" s="115">
        <v>0</v>
      </c>
      <c r="F16" s="115">
        <f t="shared" si="0"/>
        <v>0</v>
      </c>
      <c r="G16" s="114"/>
      <c r="H16" s="114"/>
      <c r="I16" s="114"/>
      <c r="J16" s="114"/>
    </row>
    <row r="17" spans="1:10" x14ac:dyDescent="0.2">
      <c r="A17" s="172">
        <v>7230</v>
      </c>
      <c r="B17" s="114" t="s">
        <v>116</v>
      </c>
      <c r="C17" s="115">
        <v>0</v>
      </c>
      <c r="D17" s="115">
        <v>0</v>
      </c>
      <c r="E17" s="115">
        <v>0</v>
      </c>
      <c r="F17" s="115">
        <f t="shared" si="0"/>
        <v>0</v>
      </c>
      <c r="G17" s="114"/>
      <c r="H17" s="114"/>
      <c r="I17" s="114"/>
      <c r="J17" s="114"/>
    </row>
    <row r="18" spans="1:10" x14ac:dyDescent="0.2">
      <c r="A18" s="172">
        <v>7240</v>
      </c>
      <c r="B18" s="114" t="s">
        <v>115</v>
      </c>
      <c r="C18" s="115">
        <v>0</v>
      </c>
      <c r="D18" s="115">
        <v>0</v>
      </c>
      <c r="E18" s="115">
        <v>0</v>
      </c>
      <c r="F18" s="115">
        <f t="shared" si="0"/>
        <v>0</v>
      </c>
      <c r="G18" s="114"/>
      <c r="H18" s="114"/>
      <c r="I18" s="114"/>
      <c r="J18" s="114"/>
    </row>
    <row r="19" spans="1:10" x14ac:dyDescent="0.2">
      <c r="A19" s="172">
        <v>7250</v>
      </c>
      <c r="B19" s="114" t="s">
        <v>114</v>
      </c>
      <c r="C19" s="115">
        <v>0</v>
      </c>
      <c r="D19" s="115">
        <v>0</v>
      </c>
      <c r="E19" s="115">
        <v>0</v>
      </c>
      <c r="F19" s="115">
        <f t="shared" si="0"/>
        <v>0</v>
      </c>
      <c r="G19" s="114"/>
      <c r="H19" s="114"/>
      <c r="I19" s="114"/>
      <c r="J19" s="114"/>
    </row>
    <row r="20" spans="1:10" x14ac:dyDescent="0.2">
      <c r="A20" s="172">
        <v>7260</v>
      </c>
      <c r="B20" s="114" t="s">
        <v>113</v>
      </c>
      <c r="C20" s="115">
        <v>0</v>
      </c>
      <c r="D20" s="115">
        <v>0</v>
      </c>
      <c r="E20" s="115">
        <v>0</v>
      </c>
      <c r="F20" s="115">
        <f t="shared" si="0"/>
        <v>0</v>
      </c>
      <c r="G20" s="114"/>
      <c r="H20" s="114"/>
      <c r="I20" s="114"/>
      <c r="J20" s="114"/>
    </row>
    <row r="21" spans="1:10" x14ac:dyDescent="0.2">
      <c r="A21" s="172">
        <v>7310</v>
      </c>
      <c r="B21" s="114" t="s">
        <v>112</v>
      </c>
      <c r="C21" s="115">
        <v>0</v>
      </c>
      <c r="D21" s="115">
        <v>0</v>
      </c>
      <c r="E21" s="115">
        <v>0</v>
      </c>
      <c r="F21" s="115">
        <f t="shared" si="0"/>
        <v>0</v>
      </c>
      <c r="G21" s="114"/>
      <c r="H21" s="114"/>
      <c r="I21" s="114"/>
      <c r="J21" s="114"/>
    </row>
    <row r="22" spans="1:10" x14ac:dyDescent="0.2">
      <c r="A22" s="172">
        <v>7320</v>
      </c>
      <c r="B22" s="114" t="s">
        <v>111</v>
      </c>
      <c r="C22" s="115">
        <v>0</v>
      </c>
      <c r="D22" s="115">
        <v>0</v>
      </c>
      <c r="E22" s="115">
        <v>0</v>
      </c>
      <c r="F22" s="115">
        <f t="shared" si="0"/>
        <v>0</v>
      </c>
      <c r="G22" s="114"/>
      <c r="H22" s="114"/>
      <c r="I22" s="114"/>
      <c r="J22" s="114"/>
    </row>
    <row r="23" spans="1:10" x14ac:dyDescent="0.2">
      <c r="A23" s="172">
        <v>7330</v>
      </c>
      <c r="B23" s="114" t="s">
        <v>110</v>
      </c>
      <c r="C23" s="115">
        <v>0</v>
      </c>
      <c r="D23" s="115">
        <v>0</v>
      </c>
      <c r="E23" s="115">
        <v>0</v>
      </c>
      <c r="F23" s="115">
        <f t="shared" si="0"/>
        <v>0</v>
      </c>
      <c r="G23" s="114"/>
      <c r="H23" s="114"/>
      <c r="I23" s="114"/>
      <c r="J23" s="114"/>
    </row>
    <row r="24" spans="1:10" x14ac:dyDescent="0.2">
      <c r="A24" s="172">
        <v>7340</v>
      </c>
      <c r="B24" s="114" t="s">
        <v>109</v>
      </c>
      <c r="C24" s="115">
        <v>0</v>
      </c>
      <c r="D24" s="115">
        <v>0</v>
      </c>
      <c r="E24" s="115">
        <v>0</v>
      </c>
      <c r="F24" s="115">
        <f t="shared" si="0"/>
        <v>0</v>
      </c>
      <c r="G24" s="114"/>
      <c r="H24" s="114"/>
      <c r="I24" s="114"/>
      <c r="J24" s="114"/>
    </row>
    <row r="25" spans="1:10" x14ac:dyDescent="0.2">
      <c r="A25" s="172">
        <v>7350</v>
      </c>
      <c r="B25" s="114" t="s">
        <v>108</v>
      </c>
      <c r="C25" s="115">
        <v>0</v>
      </c>
      <c r="D25" s="115">
        <v>0</v>
      </c>
      <c r="E25" s="115">
        <v>0</v>
      </c>
      <c r="F25" s="115">
        <f t="shared" si="0"/>
        <v>0</v>
      </c>
      <c r="G25" s="114"/>
      <c r="H25" s="114"/>
      <c r="I25" s="114"/>
      <c r="J25" s="114"/>
    </row>
    <row r="26" spans="1:10" x14ac:dyDescent="0.2">
      <c r="A26" s="172">
        <v>7360</v>
      </c>
      <c r="B26" s="114" t="s">
        <v>107</v>
      </c>
      <c r="C26" s="115">
        <v>0</v>
      </c>
      <c r="D26" s="115">
        <v>0</v>
      </c>
      <c r="E26" s="115">
        <v>0</v>
      </c>
      <c r="F26" s="115">
        <f t="shared" si="0"/>
        <v>0</v>
      </c>
      <c r="G26" s="114"/>
      <c r="H26" s="114"/>
      <c r="I26" s="114"/>
      <c r="J26" s="114"/>
    </row>
    <row r="27" spans="1:10" x14ac:dyDescent="0.2">
      <c r="A27" s="172">
        <v>7410</v>
      </c>
      <c r="B27" s="114" t="s">
        <v>106</v>
      </c>
      <c r="C27" s="115">
        <v>0</v>
      </c>
      <c r="D27" s="115">
        <v>0</v>
      </c>
      <c r="E27" s="115">
        <v>0</v>
      </c>
      <c r="F27" s="115">
        <f t="shared" si="0"/>
        <v>0</v>
      </c>
      <c r="G27" s="114"/>
      <c r="H27" s="114"/>
      <c r="I27" s="114"/>
      <c r="J27" s="114"/>
    </row>
    <row r="28" spans="1:10" x14ac:dyDescent="0.2">
      <c r="A28" s="172">
        <v>7420</v>
      </c>
      <c r="B28" s="114" t="s">
        <v>105</v>
      </c>
      <c r="C28" s="115">
        <v>0</v>
      </c>
      <c r="D28" s="115">
        <v>0</v>
      </c>
      <c r="E28" s="115">
        <v>0</v>
      </c>
      <c r="F28" s="115">
        <f t="shared" si="0"/>
        <v>0</v>
      </c>
      <c r="G28" s="114"/>
      <c r="H28" s="114"/>
      <c r="I28" s="114"/>
      <c r="J28" s="114"/>
    </row>
    <row r="29" spans="1:10" x14ac:dyDescent="0.2">
      <c r="A29" s="172">
        <v>7510</v>
      </c>
      <c r="B29" s="114" t="s">
        <v>104</v>
      </c>
      <c r="C29" s="115">
        <v>0</v>
      </c>
      <c r="D29" s="115">
        <v>0</v>
      </c>
      <c r="E29" s="115">
        <v>0</v>
      </c>
      <c r="F29" s="115">
        <f t="shared" si="0"/>
        <v>0</v>
      </c>
      <c r="G29" s="114"/>
      <c r="H29" s="114"/>
      <c r="I29" s="114"/>
      <c r="J29" s="114"/>
    </row>
    <row r="30" spans="1:10" x14ac:dyDescent="0.2">
      <c r="A30" s="172">
        <v>7520</v>
      </c>
      <c r="B30" s="114" t="s">
        <v>103</v>
      </c>
      <c r="C30" s="115">
        <v>0</v>
      </c>
      <c r="D30" s="115">
        <v>0</v>
      </c>
      <c r="E30" s="115">
        <v>0</v>
      </c>
      <c r="F30" s="115">
        <f t="shared" si="0"/>
        <v>0</v>
      </c>
      <c r="G30" s="114"/>
      <c r="H30" s="114"/>
      <c r="I30" s="114"/>
      <c r="J30" s="114"/>
    </row>
    <row r="31" spans="1:10" x14ac:dyDescent="0.2">
      <c r="A31" s="172">
        <v>7610</v>
      </c>
      <c r="B31" s="114" t="s">
        <v>102</v>
      </c>
      <c r="C31" s="115">
        <v>0</v>
      </c>
      <c r="D31" s="115">
        <v>0</v>
      </c>
      <c r="E31" s="115">
        <v>0</v>
      </c>
      <c r="F31" s="115">
        <f t="shared" si="0"/>
        <v>0</v>
      </c>
      <c r="G31" s="114"/>
      <c r="H31" s="114"/>
      <c r="I31" s="114"/>
      <c r="J31" s="114"/>
    </row>
    <row r="32" spans="1:10" x14ac:dyDescent="0.2">
      <c r="A32" s="172">
        <v>7620</v>
      </c>
      <c r="B32" s="114" t="s">
        <v>101</v>
      </c>
      <c r="C32" s="115">
        <v>0</v>
      </c>
      <c r="D32" s="115">
        <v>0</v>
      </c>
      <c r="E32" s="115">
        <v>0</v>
      </c>
      <c r="F32" s="115">
        <f t="shared" si="0"/>
        <v>0</v>
      </c>
      <c r="G32" s="114"/>
      <c r="H32" s="114"/>
      <c r="I32" s="114"/>
      <c r="J32" s="114"/>
    </row>
    <row r="33" spans="1:10" x14ac:dyDescent="0.2">
      <c r="A33" s="172">
        <v>7630</v>
      </c>
      <c r="B33" s="114" t="s">
        <v>100</v>
      </c>
      <c r="C33" s="115">
        <v>0</v>
      </c>
      <c r="D33" s="115">
        <v>0</v>
      </c>
      <c r="E33" s="115">
        <v>0</v>
      </c>
      <c r="F33" s="115">
        <f t="shared" si="0"/>
        <v>0</v>
      </c>
      <c r="G33" s="114"/>
      <c r="H33" s="114"/>
      <c r="I33" s="114"/>
      <c r="J33" s="114"/>
    </row>
    <row r="34" spans="1:10" x14ac:dyDescent="0.2">
      <c r="A34" s="172">
        <v>7640</v>
      </c>
      <c r="B34" s="114" t="s">
        <v>99</v>
      </c>
      <c r="C34" s="115">
        <v>0</v>
      </c>
      <c r="D34" s="115">
        <v>0</v>
      </c>
      <c r="E34" s="115">
        <v>0</v>
      </c>
      <c r="F34" s="115">
        <f t="shared" si="0"/>
        <v>0</v>
      </c>
      <c r="G34" s="114"/>
      <c r="H34" s="114"/>
      <c r="I34" s="114"/>
      <c r="J34" s="114"/>
    </row>
    <row r="35" spans="1:10" s="33" customFormat="1" x14ac:dyDescent="0.2">
      <c r="A35" s="173">
        <v>8000</v>
      </c>
      <c r="B35" s="153" t="s">
        <v>97</v>
      </c>
      <c r="C35" s="153"/>
      <c r="D35" s="153"/>
      <c r="E35" s="153"/>
      <c r="F35" s="153"/>
      <c r="G35" s="153"/>
      <c r="H35" s="153"/>
      <c r="I35" s="153"/>
      <c r="J35" s="153"/>
    </row>
    <row r="36" spans="1:10" x14ac:dyDescent="0.2">
      <c r="A36" s="172">
        <v>8110</v>
      </c>
      <c r="B36" s="114" t="s">
        <v>96</v>
      </c>
      <c r="C36" s="115">
        <v>0</v>
      </c>
      <c r="D36" s="115">
        <v>0</v>
      </c>
      <c r="E36" s="115">
        <v>0</v>
      </c>
      <c r="F36" s="115">
        <f t="shared" si="0"/>
        <v>0</v>
      </c>
      <c r="G36" s="114"/>
      <c r="H36" s="114"/>
      <c r="I36" s="114"/>
      <c r="J36" s="114"/>
    </row>
    <row r="37" spans="1:10" x14ac:dyDescent="0.2">
      <c r="A37" s="172">
        <v>8120</v>
      </c>
      <c r="B37" s="114" t="s">
        <v>95</v>
      </c>
      <c r="C37" s="115">
        <v>0</v>
      </c>
      <c r="D37" s="115">
        <v>0</v>
      </c>
      <c r="E37" s="115">
        <v>0</v>
      </c>
      <c r="F37" s="115">
        <f t="shared" si="0"/>
        <v>0</v>
      </c>
      <c r="G37" s="114"/>
      <c r="H37" s="114"/>
      <c r="I37" s="114"/>
      <c r="J37" s="114"/>
    </row>
    <row r="38" spans="1:10" x14ac:dyDescent="0.2">
      <c r="A38" s="172">
        <v>8130</v>
      </c>
      <c r="B38" s="114" t="s">
        <v>94</v>
      </c>
      <c r="C38" s="115">
        <v>0</v>
      </c>
      <c r="D38" s="115">
        <v>0</v>
      </c>
      <c r="E38" s="115">
        <v>0</v>
      </c>
      <c r="F38" s="115">
        <f t="shared" si="0"/>
        <v>0</v>
      </c>
      <c r="G38" s="114"/>
      <c r="H38" s="114"/>
      <c r="I38" s="114"/>
      <c r="J38" s="114"/>
    </row>
    <row r="39" spans="1:10" x14ac:dyDescent="0.2">
      <c r="A39" s="172">
        <v>8140</v>
      </c>
      <c r="B39" s="114" t="s">
        <v>93</v>
      </c>
      <c r="C39" s="115">
        <v>0</v>
      </c>
      <c r="D39" s="115">
        <v>0</v>
      </c>
      <c r="E39" s="115">
        <v>0</v>
      </c>
      <c r="F39" s="115">
        <f t="shared" si="0"/>
        <v>0</v>
      </c>
      <c r="G39" s="114"/>
      <c r="H39" s="114"/>
      <c r="I39" s="114"/>
      <c r="J39" s="114"/>
    </row>
    <row r="40" spans="1:10" x14ac:dyDescent="0.2">
      <c r="A40" s="172">
        <v>8150</v>
      </c>
      <c r="B40" s="114" t="s">
        <v>92</v>
      </c>
      <c r="C40" s="115">
        <v>0</v>
      </c>
      <c r="D40" s="115">
        <v>0</v>
      </c>
      <c r="E40" s="115">
        <v>0</v>
      </c>
      <c r="F40" s="115">
        <f t="shared" si="0"/>
        <v>0</v>
      </c>
      <c r="G40" s="114"/>
      <c r="H40" s="114"/>
      <c r="I40" s="114"/>
      <c r="J40" s="114"/>
    </row>
    <row r="41" spans="1:10" x14ac:dyDescent="0.2">
      <c r="A41" s="172">
        <v>8210</v>
      </c>
      <c r="B41" s="114" t="s">
        <v>91</v>
      </c>
      <c r="C41" s="115">
        <v>0</v>
      </c>
      <c r="D41" s="115">
        <v>0</v>
      </c>
      <c r="E41" s="115">
        <v>0</v>
      </c>
      <c r="F41" s="115">
        <f t="shared" si="0"/>
        <v>0</v>
      </c>
      <c r="G41" s="114"/>
      <c r="H41" s="114"/>
      <c r="I41" s="114"/>
      <c r="J41" s="114"/>
    </row>
    <row r="42" spans="1:10" x14ac:dyDescent="0.2">
      <c r="A42" s="172">
        <v>8220</v>
      </c>
      <c r="B42" s="114" t="s">
        <v>90</v>
      </c>
      <c r="C42" s="115">
        <v>0</v>
      </c>
      <c r="D42" s="115">
        <v>0</v>
      </c>
      <c r="E42" s="115">
        <v>0</v>
      </c>
      <c r="F42" s="115">
        <f t="shared" si="0"/>
        <v>0</v>
      </c>
      <c r="G42" s="114"/>
      <c r="H42" s="114"/>
      <c r="I42" s="114"/>
      <c r="J42" s="114"/>
    </row>
    <row r="43" spans="1:10" x14ac:dyDescent="0.2">
      <c r="A43" s="172">
        <v>8230</v>
      </c>
      <c r="B43" s="114" t="s">
        <v>89</v>
      </c>
      <c r="C43" s="115">
        <v>0</v>
      </c>
      <c r="D43" s="115">
        <v>0</v>
      </c>
      <c r="E43" s="115">
        <v>0</v>
      </c>
      <c r="F43" s="115">
        <f t="shared" si="0"/>
        <v>0</v>
      </c>
      <c r="G43" s="114"/>
      <c r="H43" s="114"/>
      <c r="I43" s="114"/>
      <c r="J43" s="114"/>
    </row>
    <row r="44" spans="1:10" x14ac:dyDescent="0.2">
      <c r="A44" s="172">
        <v>8240</v>
      </c>
      <c r="B44" s="114" t="s">
        <v>88</v>
      </c>
      <c r="C44" s="115">
        <v>0</v>
      </c>
      <c r="D44" s="115">
        <v>0</v>
      </c>
      <c r="E44" s="115">
        <v>0</v>
      </c>
      <c r="F44" s="115">
        <f t="shared" si="0"/>
        <v>0</v>
      </c>
      <c r="G44" s="114"/>
      <c r="H44" s="114"/>
      <c r="I44" s="114"/>
      <c r="J44" s="114"/>
    </row>
    <row r="45" spans="1:10" x14ac:dyDescent="0.2">
      <c r="A45" s="172">
        <v>8250</v>
      </c>
      <c r="B45" s="114" t="s">
        <v>87</v>
      </c>
      <c r="C45" s="115">
        <v>0</v>
      </c>
      <c r="D45" s="115">
        <v>0</v>
      </c>
      <c r="E45" s="115">
        <v>0</v>
      </c>
      <c r="F45" s="115">
        <f t="shared" si="0"/>
        <v>0</v>
      </c>
      <c r="G45" s="114"/>
      <c r="H45" s="114"/>
      <c r="I45" s="114"/>
      <c r="J45" s="114"/>
    </row>
    <row r="46" spans="1:10" x14ac:dyDescent="0.2">
      <c r="A46" s="172">
        <v>8260</v>
      </c>
      <c r="B46" s="114" t="s">
        <v>86</v>
      </c>
      <c r="C46" s="115">
        <v>0</v>
      </c>
      <c r="D46" s="115">
        <v>0</v>
      </c>
      <c r="E46" s="115">
        <v>0</v>
      </c>
      <c r="F46" s="115">
        <f t="shared" si="0"/>
        <v>0</v>
      </c>
      <c r="G46" s="114"/>
      <c r="H46" s="114"/>
      <c r="I46" s="114"/>
      <c r="J46" s="114"/>
    </row>
    <row r="47" spans="1:10" x14ac:dyDescent="0.2">
      <c r="A47" s="172">
        <v>8270</v>
      </c>
      <c r="B47" s="114" t="s">
        <v>85</v>
      </c>
      <c r="C47" s="115">
        <v>0</v>
      </c>
      <c r="D47" s="115">
        <v>0</v>
      </c>
      <c r="E47" s="115">
        <v>0</v>
      </c>
      <c r="F47" s="115">
        <f t="shared" si="0"/>
        <v>0</v>
      </c>
      <c r="G47" s="114"/>
      <c r="H47" s="114"/>
      <c r="I47" s="114"/>
      <c r="J47" s="114"/>
    </row>
    <row r="49" spans="1:1" x14ac:dyDescent="0.2">
      <c r="A49" s="78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51181102362204722" right="0.51181102362204722" top="0.74803149606299213" bottom="0.74803149606299213" header="0.31496062992125984" footer="0.31496062992125984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62" t="s">
        <v>50</v>
      </c>
      <c r="C1" s="63"/>
      <c r="D1" s="63"/>
      <c r="E1" s="64"/>
    </row>
    <row r="2" spans="1:8" ht="15" customHeight="1" x14ac:dyDescent="0.2">
      <c r="A2" s="2" t="s">
        <v>31</v>
      </c>
    </row>
    <row r="3" spans="1:8" x14ac:dyDescent="0.2">
      <c r="A3" s="1"/>
    </row>
    <row r="4" spans="1:8" s="66" customFormat="1" x14ac:dyDescent="0.2">
      <c r="A4" s="65" t="s">
        <v>33</v>
      </c>
    </row>
    <row r="5" spans="1:8" s="66" customFormat="1" ht="39.950000000000003" customHeight="1" x14ac:dyDescent="0.2">
      <c r="A5" s="236" t="s">
        <v>34</v>
      </c>
      <c r="B5" s="236"/>
      <c r="C5" s="236"/>
      <c r="D5" s="236"/>
      <c r="E5" s="236"/>
      <c r="H5" s="67"/>
    </row>
    <row r="6" spans="1:8" s="66" customFormat="1" x14ac:dyDescent="0.2">
      <c r="A6" s="68"/>
      <c r="B6" s="68"/>
      <c r="C6" s="68"/>
      <c r="D6" s="68"/>
      <c r="H6" s="67"/>
    </row>
    <row r="7" spans="1:8" s="66" customFormat="1" ht="12.75" x14ac:dyDescent="0.2">
      <c r="A7" s="67" t="s">
        <v>35</v>
      </c>
      <c r="B7" s="67"/>
      <c r="C7" s="67"/>
      <c r="D7" s="67"/>
    </row>
    <row r="8" spans="1:8" s="66" customFormat="1" x14ac:dyDescent="0.2">
      <c r="A8" s="67"/>
      <c r="B8" s="67"/>
      <c r="C8" s="67"/>
      <c r="D8" s="67"/>
    </row>
    <row r="9" spans="1:8" s="66" customFormat="1" x14ac:dyDescent="0.2">
      <c r="A9" s="33" t="s">
        <v>125</v>
      </c>
      <c r="B9" s="67"/>
      <c r="C9" s="67"/>
      <c r="D9" s="67"/>
    </row>
    <row r="10" spans="1:8" s="66" customFormat="1" ht="26.1" customHeight="1" x14ac:dyDescent="0.2">
      <c r="A10" s="69" t="s">
        <v>590</v>
      </c>
      <c r="B10" s="237" t="s">
        <v>36</v>
      </c>
      <c r="C10" s="237"/>
      <c r="D10" s="237"/>
      <c r="E10" s="237"/>
    </row>
    <row r="11" spans="1:8" s="66" customFormat="1" ht="12.95" customHeight="1" x14ac:dyDescent="0.2">
      <c r="A11" s="70" t="s">
        <v>591</v>
      </c>
      <c r="B11" s="71" t="s">
        <v>37</v>
      </c>
      <c r="C11" s="71"/>
      <c r="D11" s="71"/>
      <c r="E11" s="71"/>
    </row>
    <row r="12" spans="1:8" s="66" customFormat="1" ht="26.1" customHeight="1" x14ac:dyDescent="0.2">
      <c r="A12" s="70" t="s">
        <v>592</v>
      </c>
      <c r="B12" s="237" t="s">
        <v>38</v>
      </c>
      <c r="C12" s="237"/>
      <c r="D12" s="237"/>
      <c r="E12" s="237"/>
    </row>
    <row r="13" spans="1:8" s="66" customFormat="1" ht="26.1" customHeight="1" x14ac:dyDescent="0.2">
      <c r="A13" s="70" t="s">
        <v>593</v>
      </c>
      <c r="B13" s="237" t="s">
        <v>39</v>
      </c>
      <c r="C13" s="237"/>
      <c r="D13" s="237"/>
      <c r="E13" s="237"/>
    </row>
    <row r="14" spans="1:8" s="66" customFormat="1" ht="11.25" customHeight="1" x14ac:dyDescent="0.2">
      <c r="A14" s="72"/>
      <c r="B14" s="73"/>
      <c r="C14" s="73"/>
      <c r="D14" s="73"/>
      <c r="E14" s="73"/>
    </row>
    <row r="15" spans="1:8" s="66" customFormat="1" ht="39" customHeight="1" x14ac:dyDescent="0.2">
      <c r="A15" s="69" t="s">
        <v>594</v>
      </c>
      <c r="B15" s="71" t="s">
        <v>40</v>
      </c>
    </row>
    <row r="16" spans="1:8" s="66" customFormat="1" ht="12.95" customHeight="1" x14ac:dyDescent="0.2">
      <c r="A16" s="70" t="s">
        <v>595</v>
      </c>
    </row>
    <row r="17" spans="1:4" s="66" customFormat="1" ht="12.95" customHeight="1" x14ac:dyDescent="0.2">
      <c r="A17" s="71"/>
    </row>
    <row r="18" spans="1:4" s="66" customFormat="1" ht="12.95" customHeight="1" x14ac:dyDescent="0.2">
      <c r="A18" s="33" t="s">
        <v>97</v>
      </c>
    </row>
    <row r="19" spans="1:4" s="66" customFormat="1" ht="12.95" customHeight="1" x14ac:dyDescent="0.2">
      <c r="A19" s="74" t="s">
        <v>596</v>
      </c>
    </row>
    <row r="20" spans="1:4" s="66" customFormat="1" ht="12.95" customHeight="1" x14ac:dyDescent="0.2">
      <c r="A20" s="74" t="s">
        <v>597</v>
      </c>
    </row>
    <row r="21" spans="1:4" s="66" customFormat="1" x14ac:dyDescent="0.2">
      <c r="A21" s="67"/>
    </row>
    <row r="22" spans="1:4" s="66" customFormat="1" x14ac:dyDescent="0.2">
      <c r="A22" s="67" t="s">
        <v>516</v>
      </c>
      <c r="B22" s="67"/>
      <c r="C22" s="67"/>
      <c r="D22" s="67"/>
    </row>
    <row r="23" spans="1:4" s="66" customFormat="1" x14ac:dyDescent="0.2">
      <c r="A23" s="67" t="s">
        <v>517</v>
      </c>
      <c r="B23" s="67"/>
      <c r="C23" s="67"/>
      <c r="D23" s="67"/>
    </row>
    <row r="24" spans="1:4" s="66" customFormat="1" x14ac:dyDescent="0.2">
      <c r="A24" s="67" t="s">
        <v>518</v>
      </c>
      <c r="B24" s="67"/>
      <c r="C24" s="67"/>
      <c r="D24" s="67"/>
    </row>
    <row r="25" spans="1:4" s="66" customFormat="1" x14ac:dyDescent="0.2">
      <c r="A25" s="67" t="s">
        <v>519</v>
      </c>
      <c r="B25" s="67"/>
      <c r="C25" s="67"/>
      <c r="D25" s="67"/>
    </row>
    <row r="26" spans="1:4" s="66" customFormat="1" x14ac:dyDescent="0.2">
      <c r="A26" s="67" t="s">
        <v>520</v>
      </c>
      <c r="B26" s="67"/>
      <c r="C26" s="67"/>
      <c r="D26" s="67"/>
    </row>
    <row r="27" spans="1:4" s="66" customFormat="1" x14ac:dyDescent="0.2">
      <c r="A27" s="67"/>
      <c r="B27" s="67"/>
      <c r="C27" s="67"/>
      <c r="D27" s="67"/>
    </row>
    <row r="28" spans="1:4" s="66" customFormat="1" ht="12" x14ac:dyDescent="0.2">
      <c r="A28" s="72" t="s">
        <v>98</v>
      </c>
      <c r="B28" s="67"/>
      <c r="C28" s="67"/>
      <c r="D28" s="67"/>
    </row>
    <row r="29" spans="1:4" s="66" customFormat="1" x14ac:dyDescent="0.2">
      <c r="A29" s="67"/>
      <c r="B29" s="67"/>
      <c r="C29" s="67"/>
      <c r="D29" s="67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67"/>
  <sheetViews>
    <sheetView showGridLines="0" topLeftCell="A166" zoomScale="115" zoomScaleNormal="115" workbookViewId="0">
      <selection activeCell="H4" sqref="H4"/>
    </sheetView>
  </sheetViews>
  <sheetFormatPr baseColWidth="10" defaultColWidth="9.140625" defaultRowHeight="11.25" x14ac:dyDescent="0.2"/>
  <cols>
    <col min="1" max="1" width="8.85546875" style="78" customWidth="1"/>
    <col min="2" max="2" width="57.7109375" style="10" customWidth="1"/>
    <col min="3" max="3" width="10" style="10" bestFit="1" customWidth="1"/>
    <col min="4" max="4" width="16.140625" style="10" bestFit="1" customWidth="1"/>
    <col min="5" max="5" width="21.5703125" style="10" customWidth="1"/>
    <col min="6" max="6" width="20.5703125" style="10" customWidth="1"/>
    <col min="7" max="7" width="16.7109375" style="10" customWidth="1"/>
    <col min="8" max="8" width="16.7109375" style="12" customWidth="1"/>
    <col min="9" max="9" width="10" style="10" bestFit="1" customWidth="1"/>
    <col min="10" max="10" width="9.140625" style="10"/>
    <col min="11" max="11" width="10" style="10" bestFit="1" customWidth="1"/>
    <col min="12" max="16384" width="9.140625" style="10"/>
  </cols>
  <sheetData>
    <row r="1" spans="1:10" s="7" customFormat="1" ht="18.95" customHeight="1" x14ac:dyDescent="0.25">
      <c r="A1" s="225" t="s">
        <v>610</v>
      </c>
      <c r="B1" s="226"/>
      <c r="C1" s="226"/>
      <c r="D1" s="226"/>
      <c r="E1" s="226"/>
      <c r="F1" s="226"/>
      <c r="G1" s="6" t="s">
        <v>599</v>
      </c>
      <c r="H1" s="15">
        <v>2021</v>
      </c>
    </row>
    <row r="2" spans="1:10" s="7" customFormat="1" ht="18.95" customHeight="1" x14ac:dyDescent="0.25">
      <c r="A2" s="225" t="s">
        <v>602</v>
      </c>
      <c r="B2" s="226"/>
      <c r="C2" s="226"/>
      <c r="D2" s="226"/>
      <c r="E2" s="226"/>
      <c r="F2" s="226"/>
      <c r="G2" s="6" t="s">
        <v>603</v>
      </c>
      <c r="H2" s="15" t="str">
        <f>'Notas a los Edos Financieros'!D2</f>
        <v>ANUAL</v>
      </c>
    </row>
    <row r="3" spans="1:10" s="7" customFormat="1" ht="18.95" customHeight="1" x14ac:dyDescent="0.25">
      <c r="A3" s="225" t="s">
        <v>612</v>
      </c>
      <c r="B3" s="226"/>
      <c r="C3" s="226"/>
      <c r="D3" s="226"/>
      <c r="E3" s="226"/>
      <c r="F3" s="226"/>
      <c r="G3" s="6" t="s">
        <v>604</v>
      </c>
      <c r="H3" s="15">
        <v>1</v>
      </c>
    </row>
    <row r="4" spans="1:10" x14ac:dyDescent="0.2">
      <c r="A4" s="75" t="s">
        <v>196</v>
      </c>
      <c r="B4" s="9"/>
      <c r="C4" s="9"/>
      <c r="D4" s="9"/>
      <c r="E4" s="9"/>
      <c r="F4" s="9"/>
      <c r="G4" s="9"/>
      <c r="H4" s="186"/>
    </row>
    <row r="6" spans="1:10" x14ac:dyDescent="0.2">
      <c r="A6" s="76" t="s">
        <v>153</v>
      </c>
      <c r="B6" s="9"/>
      <c r="C6" s="9"/>
      <c r="D6" s="9"/>
      <c r="E6" s="9"/>
      <c r="F6" s="9"/>
      <c r="G6" s="9"/>
      <c r="H6" s="186"/>
    </row>
    <row r="7" spans="1:10" x14ac:dyDescent="0.2">
      <c r="A7" s="77" t="s">
        <v>146</v>
      </c>
      <c r="B7" s="11" t="s">
        <v>143</v>
      </c>
      <c r="C7" s="180" t="s">
        <v>144</v>
      </c>
      <c r="D7" s="180" t="s">
        <v>145</v>
      </c>
      <c r="E7" s="11"/>
      <c r="F7" s="11"/>
      <c r="G7" s="11"/>
      <c r="H7" s="181"/>
    </row>
    <row r="8" spans="1:10" x14ac:dyDescent="0.2">
      <c r="A8" s="80">
        <v>1114</v>
      </c>
      <c r="B8" s="81" t="s">
        <v>197</v>
      </c>
      <c r="C8" s="82">
        <v>0</v>
      </c>
      <c r="D8" s="81"/>
      <c r="E8" s="81"/>
      <c r="F8" s="81"/>
      <c r="G8" s="81"/>
      <c r="H8" s="187"/>
    </row>
    <row r="9" spans="1:10" x14ac:dyDescent="0.2">
      <c r="A9" s="83">
        <v>1115</v>
      </c>
      <c r="B9" s="84" t="s">
        <v>198</v>
      </c>
      <c r="C9" s="85">
        <v>0</v>
      </c>
      <c r="D9" s="84"/>
      <c r="E9" s="84"/>
      <c r="F9" s="84"/>
      <c r="G9" s="84"/>
      <c r="H9" s="188"/>
    </row>
    <row r="10" spans="1:10" x14ac:dyDescent="0.2">
      <c r="A10" s="83">
        <v>1121</v>
      </c>
      <c r="B10" s="84" t="s">
        <v>199</v>
      </c>
      <c r="C10" s="85">
        <v>0</v>
      </c>
      <c r="D10" s="84"/>
      <c r="E10" s="84"/>
      <c r="F10" s="84"/>
      <c r="G10" s="84"/>
      <c r="H10" s="188"/>
    </row>
    <row r="11" spans="1:10" x14ac:dyDescent="0.2">
      <c r="A11" s="83">
        <v>1211</v>
      </c>
      <c r="B11" s="84" t="s">
        <v>200</v>
      </c>
      <c r="C11" s="85">
        <v>0</v>
      </c>
      <c r="D11" s="84"/>
      <c r="E11" s="84"/>
      <c r="F11" s="84"/>
      <c r="G11" s="84"/>
      <c r="H11" s="188"/>
    </row>
    <row r="13" spans="1:10" x14ac:dyDescent="0.2">
      <c r="A13" s="76" t="s">
        <v>154</v>
      </c>
      <c r="B13" s="9"/>
      <c r="C13" s="9"/>
      <c r="D13" s="9"/>
      <c r="E13" s="9"/>
      <c r="F13" s="9"/>
      <c r="G13" s="9"/>
      <c r="H13" s="186"/>
    </row>
    <row r="14" spans="1:10" x14ac:dyDescent="0.2">
      <c r="A14" s="77" t="s">
        <v>146</v>
      </c>
      <c r="B14" s="11" t="s">
        <v>143</v>
      </c>
      <c r="C14" s="180" t="s">
        <v>144</v>
      </c>
      <c r="D14" s="180">
        <v>2020</v>
      </c>
      <c r="E14" s="180">
        <v>2019</v>
      </c>
      <c r="F14" s="180">
        <v>2018</v>
      </c>
      <c r="G14" s="180">
        <v>2017</v>
      </c>
      <c r="H14" s="181" t="s">
        <v>187</v>
      </c>
    </row>
    <row r="15" spans="1:10" x14ac:dyDescent="0.2">
      <c r="A15" s="80">
        <v>1122</v>
      </c>
      <c r="B15" s="81" t="s">
        <v>201</v>
      </c>
      <c r="C15" s="82">
        <v>5529</v>
      </c>
      <c r="D15" s="82">
        <v>0</v>
      </c>
      <c r="E15" s="82">
        <v>0.17</v>
      </c>
      <c r="F15" s="82">
        <v>534006.64</v>
      </c>
      <c r="G15" s="82">
        <v>546415.91</v>
      </c>
      <c r="H15" s="187"/>
    </row>
    <row r="16" spans="1:10" s="179" customFormat="1" ht="45" x14ac:dyDescent="0.2">
      <c r="A16" s="175">
        <v>112200001</v>
      </c>
      <c r="B16" s="176" t="s">
        <v>647</v>
      </c>
      <c r="C16" s="177">
        <v>5529</v>
      </c>
      <c r="D16" s="177">
        <v>0</v>
      </c>
      <c r="E16" s="177">
        <v>0.17</v>
      </c>
      <c r="F16" s="177">
        <v>385685.64</v>
      </c>
      <c r="G16" s="177">
        <v>398094.91</v>
      </c>
      <c r="H16" s="183" t="s">
        <v>649</v>
      </c>
      <c r="I16" s="178"/>
      <c r="J16" s="178"/>
    </row>
    <row r="17" spans="1:8" s="179" customFormat="1" x14ac:dyDescent="0.2">
      <c r="A17" s="175">
        <v>112200005</v>
      </c>
      <c r="B17" s="176" t="s">
        <v>648</v>
      </c>
      <c r="C17" s="177">
        <v>0</v>
      </c>
      <c r="D17" s="177">
        <v>0</v>
      </c>
      <c r="E17" s="177">
        <v>0</v>
      </c>
      <c r="F17" s="177">
        <v>76118</v>
      </c>
      <c r="G17" s="177">
        <v>76118</v>
      </c>
      <c r="H17" s="183"/>
    </row>
    <row r="18" spans="1:8" s="179" customFormat="1" x14ac:dyDescent="0.2">
      <c r="A18" s="175">
        <v>112200006</v>
      </c>
      <c r="B18" s="176" t="s">
        <v>648</v>
      </c>
      <c r="C18" s="177">
        <v>0</v>
      </c>
      <c r="D18" s="177">
        <v>0</v>
      </c>
      <c r="E18" s="177">
        <v>0</v>
      </c>
      <c r="F18" s="177">
        <v>20025</v>
      </c>
      <c r="G18" s="177">
        <v>20025</v>
      </c>
      <c r="H18" s="183"/>
    </row>
    <row r="19" spans="1:8" s="179" customFormat="1" x14ac:dyDescent="0.2">
      <c r="A19" s="175">
        <v>112200007</v>
      </c>
      <c r="B19" s="176" t="s">
        <v>648</v>
      </c>
      <c r="C19" s="177">
        <v>0</v>
      </c>
      <c r="D19" s="177">
        <v>0</v>
      </c>
      <c r="E19" s="177">
        <v>0</v>
      </c>
      <c r="F19" s="177">
        <v>52178</v>
      </c>
      <c r="G19" s="177">
        <v>52178</v>
      </c>
      <c r="H19" s="183"/>
    </row>
    <row r="20" spans="1:8" x14ac:dyDescent="0.2">
      <c r="A20" s="83">
        <v>1124</v>
      </c>
      <c r="B20" s="84" t="s">
        <v>202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  <c r="H20" s="188"/>
    </row>
    <row r="22" spans="1:8" x14ac:dyDescent="0.2">
      <c r="A22" s="76" t="s">
        <v>155</v>
      </c>
      <c r="B22" s="9"/>
      <c r="C22" s="9"/>
      <c r="D22" s="9"/>
      <c r="E22" s="9"/>
      <c r="F22" s="9"/>
      <c r="G22" s="9"/>
      <c r="H22" s="186"/>
    </row>
    <row r="23" spans="1:8" x14ac:dyDescent="0.2">
      <c r="A23" s="77" t="s">
        <v>146</v>
      </c>
      <c r="B23" s="11" t="s">
        <v>143</v>
      </c>
      <c r="C23" s="180" t="s">
        <v>144</v>
      </c>
      <c r="D23" s="180" t="s">
        <v>203</v>
      </c>
      <c r="E23" s="180" t="s">
        <v>204</v>
      </c>
      <c r="F23" s="180" t="s">
        <v>205</v>
      </c>
      <c r="G23" s="180" t="s">
        <v>206</v>
      </c>
      <c r="H23" s="181" t="s">
        <v>207</v>
      </c>
    </row>
    <row r="24" spans="1:8" x14ac:dyDescent="0.2">
      <c r="A24" s="80">
        <v>1123</v>
      </c>
      <c r="B24" s="81" t="s">
        <v>208</v>
      </c>
      <c r="C24" s="82">
        <v>5000</v>
      </c>
      <c r="D24" s="82">
        <v>5000</v>
      </c>
      <c r="E24" s="82">
        <v>0</v>
      </c>
      <c r="F24" s="82">
        <v>0</v>
      </c>
      <c r="G24" s="82">
        <v>0</v>
      </c>
      <c r="H24" s="187"/>
    </row>
    <row r="25" spans="1:8" s="179" customFormat="1" ht="45" x14ac:dyDescent="0.2">
      <c r="A25" s="175">
        <v>112300003</v>
      </c>
      <c r="B25" s="176" t="s">
        <v>650</v>
      </c>
      <c r="C25" s="177">
        <v>5000</v>
      </c>
      <c r="D25" s="177">
        <v>5000</v>
      </c>
      <c r="E25" s="177">
        <v>0</v>
      </c>
      <c r="F25" s="177">
        <v>0</v>
      </c>
      <c r="G25" s="177">
        <v>0</v>
      </c>
      <c r="H25" s="183" t="s">
        <v>706</v>
      </c>
    </row>
    <row r="26" spans="1:8" x14ac:dyDescent="0.2">
      <c r="A26" s="83">
        <v>1125</v>
      </c>
      <c r="B26" s="84" t="s">
        <v>209</v>
      </c>
      <c r="C26" s="85">
        <v>11000</v>
      </c>
      <c r="D26" s="85">
        <v>0</v>
      </c>
      <c r="E26" s="85">
        <v>0</v>
      </c>
      <c r="F26" s="85">
        <v>11000</v>
      </c>
      <c r="G26" s="85">
        <v>0</v>
      </c>
      <c r="H26" s="188"/>
    </row>
    <row r="27" spans="1:8" s="179" customFormat="1" ht="45" x14ac:dyDescent="0.2">
      <c r="A27" s="175">
        <v>112500001</v>
      </c>
      <c r="B27" s="176" t="s">
        <v>651</v>
      </c>
      <c r="C27" s="177">
        <v>2000</v>
      </c>
      <c r="D27" s="177">
        <v>0</v>
      </c>
      <c r="E27" s="177">
        <v>0</v>
      </c>
      <c r="F27" s="177">
        <f>C27</f>
        <v>2000</v>
      </c>
      <c r="G27" s="177">
        <v>0</v>
      </c>
      <c r="H27" s="183" t="s">
        <v>654</v>
      </c>
    </row>
    <row r="28" spans="1:8" s="179" customFormat="1" ht="45" x14ac:dyDescent="0.2">
      <c r="A28" s="175">
        <v>112500001</v>
      </c>
      <c r="B28" s="176" t="s">
        <v>652</v>
      </c>
      <c r="C28" s="177">
        <v>6000</v>
      </c>
      <c r="D28" s="177">
        <v>0</v>
      </c>
      <c r="E28" s="177">
        <v>0</v>
      </c>
      <c r="F28" s="177">
        <f>C28</f>
        <v>6000</v>
      </c>
      <c r="G28" s="177">
        <v>0</v>
      </c>
      <c r="H28" s="183" t="s">
        <v>655</v>
      </c>
    </row>
    <row r="29" spans="1:8" s="179" customFormat="1" ht="56.25" x14ac:dyDescent="0.2">
      <c r="A29" s="175">
        <v>112500001</v>
      </c>
      <c r="B29" s="176" t="s">
        <v>650</v>
      </c>
      <c r="C29" s="177">
        <v>2000</v>
      </c>
      <c r="D29" s="177">
        <v>0</v>
      </c>
      <c r="E29" s="177">
        <v>0</v>
      </c>
      <c r="F29" s="177">
        <f>C29</f>
        <v>2000</v>
      </c>
      <c r="G29" s="177">
        <v>0</v>
      </c>
      <c r="H29" s="183" t="s">
        <v>656</v>
      </c>
    </row>
    <row r="30" spans="1:8" s="179" customFormat="1" ht="45" x14ac:dyDescent="0.2">
      <c r="A30" s="175">
        <v>112500001</v>
      </c>
      <c r="B30" s="176" t="s">
        <v>653</v>
      </c>
      <c r="C30" s="177">
        <v>1000</v>
      </c>
      <c r="D30" s="177">
        <v>0</v>
      </c>
      <c r="E30" s="177">
        <v>0</v>
      </c>
      <c r="F30" s="177">
        <f>C30</f>
        <v>1000</v>
      </c>
      <c r="G30" s="177">
        <v>0</v>
      </c>
      <c r="H30" s="183" t="s">
        <v>657</v>
      </c>
    </row>
    <row r="31" spans="1:8" x14ac:dyDescent="0.2">
      <c r="A31" s="83">
        <v>1126</v>
      </c>
      <c r="B31" s="84" t="s">
        <v>579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188"/>
    </row>
    <row r="32" spans="1:8" x14ac:dyDescent="0.2">
      <c r="A32" s="83">
        <v>1129</v>
      </c>
      <c r="B32" s="84" t="s">
        <v>580</v>
      </c>
      <c r="C32" s="85">
        <v>0</v>
      </c>
      <c r="D32" s="85">
        <v>0</v>
      </c>
      <c r="E32" s="85">
        <v>0</v>
      </c>
      <c r="F32" s="85">
        <v>0</v>
      </c>
      <c r="G32" s="85">
        <v>0</v>
      </c>
      <c r="H32" s="188"/>
    </row>
    <row r="33" spans="1:8" x14ac:dyDescent="0.2">
      <c r="A33" s="83">
        <v>1131</v>
      </c>
      <c r="B33" s="84" t="s">
        <v>645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188"/>
    </row>
    <row r="34" spans="1:8" x14ac:dyDescent="0.2">
      <c r="A34" s="83">
        <v>1132</v>
      </c>
      <c r="B34" s="84" t="s">
        <v>646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  <c r="H34" s="188"/>
    </row>
    <row r="35" spans="1:8" x14ac:dyDescent="0.2">
      <c r="A35" s="83">
        <v>1133</v>
      </c>
      <c r="B35" s="84" t="s">
        <v>210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  <c r="H35" s="188"/>
    </row>
    <row r="36" spans="1:8" x14ac:dyDescent="0.2">
      <c r="A36" s="83">
        <v>1134</v>
      </c>
      <c r="B36" s="84" t="s">
        <v>211</v>
      </c>
      <c r="C36" s="85">
        <v>262533.96000000002</v>
      </c>
      <c r="D36" s="85">
        <v>262533.96000000002</v>
      </c>
      <c r="E36" s="85">
        <v>0</v>
      </c>
      <c r="F36" s="85">
        <v>0</v>
      </c>
      <c r="G36" s="85">
        <v>0</v>
      </c>
      <c r="H36" s="188"/>
    </row>
    <row r="37" spans="1:8" s="179" customFormat="1" ht="56.25" x14ac:dyDescent="0.2">
      <c r="A37" s="175">
        <v>113400001</v>
      </c>
      <c r="B37" s="176" t="s">
        <v>664</v>
      </c>
      <c r="C37" s="177">
        <f>C36</f>
        <v>262533.96000000002</v>
      </c>
      <c r="D37" s="177">
        <f>D36</f>
        <v>262533.96000000002</v>
      </c>
      <c r="E37" s="177">
        <v>0</v>
      </c>
      <c r="F37" s="177">
        <v>0</v>
      </c>
      <c r="G37" s="177">
        <v>0</v>
      </c>
      <c r="H37" s="183" t="s">
        <v>658</v>
      </c>
    </row>
    <row r="38" spans="1:8" x14ac:dyDescent="0.2">
      <c r="A38" s="83">
        <v>1139</v>
      </c>
      <c r="B38" s="84" t="s">
        <v>212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188"/>
    </row>
    <row r="40" spans="1:8" x14ac:dyDescent="0.2">
      <c r="A40" s="76" t="s">
        <v>581</v>
      </c>
      <c r="B40" s="9"/>
      <c r="C40" s="9"/>
      <c r="D40" s="9"/>
      <c r="E40" s="9"/>
      <c r="F40" s="9"/>
      <c r="G40" s="9"/>
      <c r="H40" s="186"/>
    </row>
    <row r="41" spans="1:8" x14ac:dyDescent="0.2">
      <c r="A41" s="77" t="s">
        <v>146</v>
      </c>
      <c r="B41" s="11" t="s">
        <v>143</v>
      </c>
      <c r="C41" s="180" t="s">
        <v>144</v>
      </c>
      <c r="D41" s="180" t="s">
        <v>158</v>
      </c>
      <c r="E41" s="180" t="s">
        <v>157</v>
      </c>
      <c r="F41" s="180" t="s">
        <v>690</v>
      </c>
      <c r="G41" s="180" t="s">
        <v>160</v>
      </c>
      <c r="H41" s="181"/>
    </row>
    <row r="42" spans="1:8" x14ac:dyDescent="0.2">
      <c r="A42" s="80">
        <v>1140</v>
      </c>
      <c r="B42" s="81" t="s">
        <v>213</v>
      </c>
      <c r="C42" s="82">
        <f>C43</f>
        <v>56294.41</v>
      </c>
      <c r="D42" s="81"/>
      <c r="E42" s="81"/>
      <c r="F42" s="81"/>
      <c r="G42" s="81"/>
      <c r="H42" s="187"/>
    </row>
    <row r="43" spans="1:8" x14ac:dyDescent="0.2">
      <c r="A43" s="83">
        <v>1141</v>
      </c>
      <c r="B43" s="84" t="s">
        <v>214</v>
      </c>
      <c r="C43" s="85">
        <v>56294.41</v>
      </c>
      <c r="D43" s="84"/>
      <c r="E43" s="84"/>
      <c r="F43" s="84"/>
      <c r="G43" s="84"/>
      <c r="H43" s="188"/>
    </row>
    <row r="44" spans="1:8" s="179" customFormat="1" ht="33.75" x14ac:dyDescent="0.2">
      <c r="A44" s="175">
        <v>114100001</v>
      </c>
      <c r="B44" s="176" t="s">
        <v>659</v>
      </c>
      <c r="C44" s="177">
        <f>C43</f>
        <v>56294.41</v>
      </c>
      <c r="D44" s="182" t="s">
        <v>660</v>
      </c>
      <c r="E44" s="182" t="s">
        <v>661</v>
      </c>
      <c r="F44" s="183" t="s">
        <v>662</v>
      </c>
      <c r="G44" s="183" t="s">
        <v>663</v>
      </c>
      <c r="H44" s="189"/>
    </row>
    <row r="45" spans="1:8" x14ac:dyDescent="0.2">
      <c r="A45" s="83">
        <v>1142</v>
      </c>
      <c r="B45" s="84" t="s">
        <v>215</v>
      </c>
      <c r="C45" s="85">
        <v>0</v>
      </c>
      <c r="D45" s="84"/>
      <c r="E45" s="84"/>
      <c r="F45" s="84"/>
      <c r="G45" s="84"/>
      <c r="H45" s="188"/>
    </row>
    <row r="46" spans="1:8" x14ac:dyDescent="0.2">
      <c r="A46" s="83">
        <v>1143</v>
      </c>
      <c r="B46" s="84" t="s">
        <v>216</v>
      </c>
      <c r="C46" s="85">
        <v>0</v>
      </c>
      <c r="D46" s="84"/>
      <c r="E46" s="84"/>
      <c r="F46" s="84"/>
      <c r="G46" s="84"/>
      <c r="H46" s="188"/>
    </row>
    <row r="47" spans="1:8" x14ac:dyDescent="0.2">
      <c r="A47" s="83">
        <v>1144</v>
      </c>
      <c r="B47" s="84" t="s">
        <v>217</v>
      </c>
      <c r="C47" s="85">
        <v>0</v>
      </c>
      <c r="D47" s="84"/>
      <c r="E47" s="84"/>
      <c r="F47" s="84"/>
      <c r="G47" s="84"/>
      <c r="H47" s="188"/>
    </row>
    <row r="48" spans="1:8" x14ac:dyDescent="0.2">
      <c r="A48" s="83">
        <v>1145</v>
      </c>
      <c r="B48" s="84" t="s">
        <v>218</v>
      </c>
      <c r="C48" s="85">
        <v>0</v>
      </c>
      <c r="D48" s="84"/>
      <c r="E48" s="84"/>
      <c r="F48" s="84"/>
      <c r="G48" s="84"/>
      <c r="H48" s="188"/>
    </row>
    <row r="50" spans="1:8" x14ac:dyDescent="0.2">
      <c r="A50" s="76" t="s">
        <v>219</v>
      </c>
      <c r="B50" s="9"/>
      <c r="C50" s="9"/>
      <c r="D50" s="9"/>
      <c r="E50" s="9"/>
      <c r="F50" s="9"/>
      <c r="G50" s="9"/>
      <c r="H50" s="186"/>
    </row>
    <row r="51" spans="1:8" x14ac:dyDescent="0.2">
      <c r="A51" s="77" t="s">
        <v>146</v>
      </c>
      <c r="B51" s="11" t="s">
        <v>143</v>
      </c>
      <c r="C51" s="11" t="s">
        <v>144</v>
      </c>
      <c r="D51" s="11" t="s">
        <v>156</v>
      </c>
      <c r="E51" s="11" t="s">
        <v>159</v>
      </c>
      <c r="F51" s="11" t="s">
        <v>691</v>
      </c>
      <c r="G51" s="11"/>
      <c r="H51" s="181"/>
    </row>
    <row r="52" spans="1:8" x14ac:dyDescent="0.2">
      <c r="A52" s="80">
        <v>1150</v>
      </c>
      <c r="B52" s="81" t="s">
        <v>220</v>
      </c>
      <c r="C52" s="82">
        <f>C53</f>
        <v>0</v>
      </c>
      <c r="D52" s="81"/>
      <c r="E52" s="81"/>
      <c r="F52" s="81"/>
      <c r="G52" s="81"/>
      <c r="H52" s="187"/>
    </row>
    <row r="53" spans="1:8" x14ac:dyDescent="0.2">
      <c r="A53" s="83">
        <v>1151</v>
      </c>
      <c r="B53" s="84" t="s">
        <v>221</v>
      </c>
      <c r="C53" s="85">
        <v>0</v>
      </c>
      <c r="D53" s="84"/>
      <c r="E53" s="84"/>
      <c r="F53" s="84"/>
      <c r="G53" s="84"/>
      <c r="H53" s="188"/>
    </row>
    <row r="55" spans="1:8" x14ac:dyDescent="0.2">
      <c r="A55" s="76" t="s">
        <v>161</v>
      </c>
      <c r="B55" s="9"/>
      <c r="C55" s="9"/>
      <c r="D55" s="9"/>
      <c r="E55" s="9"/>
      <c r="F55" s="9"/>
      <c r="G55" s="9"/>
      <c r="H55" s="186"/>
    </row>
    <row r="56" spans="1:8" x14ac:dyDescent="0.2">
      <c r="A56" s="77" t="s">
        <v>146</v>
      </c>
      <c r="B56" s="11" t="s">
        <v>143</v>
      </c>
      <c r="C56" s="11" t="s">
        <v>144</v>
      </c>
      <c r="D56" s="11" t="s">
        <v>145</v>
      </c>
      <c r="E56" s="11" t="s">
        <v>207</v>
      </c>
      <c r="F56" s="11"/>
      <c r="G56" s="11"/>
      <c r="H56" s="181"/>
    </row>
    <row r="57" spans="1:8" x14ac:dyDescent="0.2">
      <c r="A57" s="80">
        <v>1213</v>
      </c>
      <c r="B57" s="81" t="s">
        <v>222</v>
      </c>
      <c r="C57" s="82">
        <v>0</v>
      </c>
      <c r="D57" s="81"/>
      <c r="E57" s="81"/>
      <c r="F57" s="81"/>
      <c r="G57" s="81"/>
      <c r="H57" s="187"/>
    </row>
    <row r="59" spans="1:8" x14ac:dyDescent="0.2">
      <c r="A59" s="76" t="s">
        <v>162</v>
      </c>
      <c r="B59" s="9"/>
      <c r="C59" s="9"/>
      <c r="D59" s="9"/>
      <c r="E59" s="9"/>
      <c r="F59" s="9"/>
      <c r="G59" s="9"/>
      <c r="H59" s="186"/>
    </row>
    <row r="60" spans="1:8" x14ac:dyDescent="0.2">
      <c r="A60" s="77" t="s">
        <v>146</v>
      </c>
      <c r="B60" s="11" t="s">
        <v>143</v>
      </c>
      <c r="C60" s="11" t="s">
        <v>144</v>
      </c>
      <c r="D60" s="11"/>
      <c r="E60" s="11"/>
      <c r="F60" s="11"/>
      <c r="G60" s="11"/>
      <c r="H60" s="181"/>
    </row>
    <row r="61" spans="1:8" x14ac:dyDescent="0.2">
      <c r="A61" s="80">
        <v>1214</v>
      </c>
      <c r="B61" s="81" t="s">
        <v>223</v>
      </c>
      <c r="C61" s="82">
        <v>0</v>
      </c>
      <c r="D61" s="81"/>
      <c r="E61" s="81"/>
      <c r="F61" s="81"/>
      <c r="G61" s="81"/>
      <c r="H61" s="187"/>
    </row>
    <row r="63" spans="1:8" x14ac:dyDescent="0.2">
      <c r="A63" s="76" t="s">
        <v>166</v>
      </c>
      <c r="B63" s="9"/>
      <c r="C63" s="9"/>
      <c r="D63" s="9"/>
      <c r="E63" s="9"/>
      <c r="F63" s="9"/>
      <c r="G63" s="9"/>
      <c r="H63" s="186"/>
    </row>
    <row r="64" spans="1:8" x14ac:dyDescent="0.2">
      <c r="A64" s="77" t="s">
        <v>146</v>
      </c>
      <c r="B64" s="11" t="s">
        <v>143</v>
      </c>
      <c r="C64" s="180" t="s">
        <v>144</v>
      </c>
      <c r="D64" s="180" t="s">
        <v>163</v>
      </c>
      <c r="E64" s="180" t="s">
        <v>164</v>
      </c>
      <c r="F64" s="180" t="s">
        <v>156</v>
      </c>
      <c r="G64" s="180" t="s">
        <v>224</v>
      </c>
      <c r="H64" s="181" t="s">
        <v>165</v>
      </c>
    </row>
    <row r="65" spans="1:11" x14ac:dyDescent="0.2">
      <c r="A65" s="80">
        <v>1230</v>
      </c>
      <c r="B65" s="81" t="s">
        <v>225</v>
      </c>
      <c r="C65" s="82">
        <f>SUM(C66:C72)</f>
        <v>5392458.6099999994</v>
      </c>
      <c r="D65" s="82">
        <f>SUM(D66:D72)</f>
        <v>199622.93</v>
      </c>
      <c r="E65" s="82">
        <f>SUM(E66:E72)</f>
        <v>-1264278.56</v>
      </c>
      <c r="F65" s="81"/>
      <c r="G65" s="81"/>
      <c r="H65" s="187"/>
      <c r="I65" s="14"/>
    </row>
    <row r="66" spans="1:11" x14ac:dyDescent="0.2">
      <c r="A66" s="83">
        <v>1231</v>
      </c>
      <c r="B66" s="84" t="s">
        <v>226</v>
      </c>
      <c r="C66" s="85">
        <v>1400000</v>
      </c>
      <c r="D66" s="85">
        <v>0</v>
      </c>
      <c r="E66" s="85">
        <v>0</v>
      </c>
      <c r="F66" s="84"/>
      <c r="G66" s="84"/>
      <c r="H66" s="188"/>
    </row>
    <row r="67" spans="1:11" x14ac:dyDescent="0.2">
      <c r="A67" s="83">
        <v>1232</v>
      </c>
      <c r="B67" s="84" t="s">
        <v>227</v>
      </c>
      <c r="C67" s="85">
        <v>0</v>
      </c>
      <c r="D67" s="85">
        <v>0</v>
      </c>
      <c r="E67" s="85">
        <v>0</v>
      </c>
      <c r="F67" s="84"/>
      <c r="G67" s="84"/>
      <c r="H67" s="188"/>
    </row>
    <row r="68" spans="1:11" ht="45" x14ac:dyDescent="0.2">
      <c r="A68" s="175">
        <v>1233</v>
      </c>
      <c r="B68" s="176" t="s">
        <v>228</v>
      </c>
      <c r="C68" s="177">
        <v>3992458.61</v>
      </c>
      <c r="D68" s="177">
        <v>199622.93</v>
      </c>
      <c r="E68" s="177">
        <v>-1264278.56</v>
      </c>
      <c r="F68" s="184" t="s">
        <v>665</v>
      </c>
      <c r="G68" s="184" t="s">
        <v>666</v>
      </c>
      <c r="H68" s="183" t="s">
        <v>667</v>
      </c>
      <c r="I68" s="14"/>
    </row>
    <row r="69" spans="1:11" x14ac:dyDescent="0.2">
      <c r="A69" s="83">
        <v>1234</v>
      </c>
      <c r="B69" s="84" t="s">
        <v>229</v>
      </c>
      <c r="C69" s="85">
        <v>0</v>
      </c>
      <c r="D69" s="85">
        <v>0</v>
      </c>
      <c r="E69" s="85">
        <v>0</v>
      </c>
      <c r="F69" s="84"/>
      <c r="G69" s="84"/>
      <c r="H69" s="188"/>
    </row>
    <row r="70" spans="1:11" x14ac:dyDescent="0.2">
      <c r="A70" s="83">
        <v>1235</v>
      </c>
      <c r="B70" s="84" t="s">
        <v>230</v>
      </c>
      <c r="C70" s="85">
        <v>0</v>
      </c>
      <c r="D70" s="85">
        <v>0</v>
      </c>
      <c r="E70" s="85">
        <v>0</v>
      </c>
      <c r="F70" s="84"/>
      <c r="G70" s="84"/>
      <c r="H70" s="188"/>
    </row>
    <row r="71" spans="1:11" x14ac:dyDescent="0.2">
      <c r="A71" s="83">
        <v>1236</v>
      </c>
      <c r="B71" s="84" t="s">
        <v>231</v>
      </c>
      <c r="C71" s="85">
        <v>0</v>
      </c>
      <c r="D71" s="85">
        <v>0</v>
      </c>
      <c r="E71" s="85">
        <v>0</v>
      </c>
      <c r="F71" s="84"/>
      <c r="G71" s="84"/>
      <c r="H71" s="188"/>
    </row>
    <row r="72" spans="1:11" x14ac:dyDescent="0.2">
      <c r="A72" s="83">
        <v>1239</v>
      </c>
      <c r="B72" s="84" t="s">
        <v>232</v>
      </c>
      <c r="C72" s="85">
        <v>0</v>
      </c>
      <c r="D72" s="85">
        <v>0</v>
      </c>
      <c r="E72" s="85">
        <v>0</v>
      </c>
      <c r="F72" s="84"/>
      <c r="G72" s="84"/>
      <c r="H72" s="188"/>
    </row>
    <row r="73" spans="1:11" x14ac:dyDescent="0.2">
      <c r="A73" s="83">
        <v>1240</v>
      </c>
      <c r="B73" s="84" t="s">
        <v>233</v>
      </c>
      <c r="C73" s="85">
        <f>SUM(C74:C81)</f>
        <v>4103893.08</v>
      </c>
      <c r="D73" s="85">
        <f t="shared" ref="D73:E73" si="0">SUM(D74:D81)</f>
        <v>1137402.8100000003</v>
      </c>
      <c r="E73" s="85">
        <f t="shared" si="0"/>
        <v>-3240070.39</v>
      </c>
      <c r="F73" s="84"/>
      <c r="G73" s="84"/>
      <c r="H73" s="188"/>
    </row>
    <row r="74" spans="1:11" ht="56.25" x14ac:dyDescent="0.2">
      <c r="A74" s="175">
        <v>1241</v>
      </c>
      <c r="B74" s="176" t="s">
        <v>234</v>
      </c>
      <c r="C74" s="177">
        <v>1221745.1000000001</v>
      </c>
      <c r="D74" s="177">
        <v>668328.27</v>
      </c>
      <c r="E74" s="177">
        <v>-962968.89</v>
      </c>
      <c r="F74" s="184" t="s">
        <v>665</v>
      </c>
      <c r="G74" s="183" t="s">
        <v>668</v>
      </c>
      <c r="H74" s="183" t="s">
        <v>667</v>
      </c>
      <c r="K74" s="14"/>
    </row>
    <row r="75" spans="1:11" ht="90" x14ac:dyDescent="0.2">
      <c r="A75" s="175">
        <v>1242</v>
      </c>
      <c r="B75" s="176" t="s">
        <v>235</v>
      </c>
      <c r="C75" s="177">
        <v>178649.38</v>
      </c>
      <c r="D75" s="177">
        <v>88424.65</v>
      </c>
      <c r="E75" s="177">
        <v>-133760.93</v>
      </c>
      <c r="F75" s="184" t="s">
        <v>665</v>
      </c>
      <c r="G75" s="183" t="s">
        <v>669</v>
      </c>
      <c r="H75" s="183" t="s">
        <v>667</v>
      </c>
    </row>
    <row r="76" spans="1:11" ht="45" x14ac:dyDescent="0.2">
      <c r="A76" s="175">
        <v>1243</v>
      </c>
      <c r="B76" s="176" t="s">
        <v>236</v>
      </c>
      <c r="C76" s="177">
        <v>518441.7</v>
      </c>
      <c r="D76" s="177">
        <v>355078.67</v>
      </c>
      <c r="E76" s="177">
        <v>-378144.26</v>
      </c>
      <c r="F76" s="184" t="s">
        <v>665</v>
      </c>
      <c r="G76" s="184" t="s">
        <v>670</v>
      </c>
      <c r="H76" s="183" t="s">
        <v>667</v>
      </c>
    </row>
    <row r="77" spans="1:11" ht="45" x14ac:dyDescent="0.2">
      <c r="A77" s="175">
        <v>1244</v>
      </c>
      <c r="B77" s="176" t="s">
        <v>237</v>
      </c>
      <c r="C77" s="177">
        <v>2107485.9</v>
      </c>
      <c r="D77" s="177">
        <v>9581.3700000000008</v>
      </c>
      <c r="E77" s="177">
        <v>-1745642.46</v>
      </c>
      <c r="F77" s="184" t="s">
        <v>665</v>
      </c>
      <c r="G77" s="183" t="s">
        <v>671</v>
      </c>
      <c r="H77" s="183" t="s">
        <v>667</v>
      </c>
    </row>
    <row r="78" spans="1:11" x14ac:dyDescent="0.2">
      <c r="A78" s="175">
        <v>1245</v>
      </c>
      <c r="B78" s="176" t="s">
        <v>238</v>
      </c>
      <c r="C78" s="177">
        <v>0</v>
      </c>
      <c r="D78" s="177">
        <v>0</v>
      </c>
      <c r="E78" s="177">
        <v>0</v>
      </c>
      <c r="F78" s="184"/>
      <c r="G78" s="184"/>
      <c r="H78" s="183"/>
    </row>
    <row r="79" spans="1:11" ht="45" x14ac:dyDescent="0.2">
      <c r="A79" s="175">
        <v>1246</v>
      </c>
      <c r="B79" s="176" t="s">
        <v>239</v>
      </c>
      <c r="C79" s="177">
        <v>77571</v>
      </c>
      <c r="D79" s="177">
        <v>15989.85</v>
      </c>
      <c r="E79" s="177">
        <v>-19553.849999999999</v>
      </c>
      <c r="F79" s="184" t="s">
        <v>665</v>
      </c>
      <c r="G79" s="184" t="s">
        <v>670</v>
      </c>
      <c r="H79" s="183" t="s">
        <v>667</v>
      </c>
    </row>
    <row r="80" spans="1:11" x14ac:dyDescent="0.2">
      <c r="A80" s="83">
        <v>1247</v>
      </c>
      <c r="B80" s="84" t="s">
        <v>240</v>
      </c>
      <c r="C80" s="85">
        <v>0</v>
      </c>
      <c r="D80" s="85">
        <v>0</v>
      </c>
      <c r="E80" s="85">
        <v>0</v>
      </c>
      <c r="F80" s="84"/>
      <c r="G80" s="84"/>
      <c r="H80" s="188"/>
    </row>
    <row r="81" spans="1:8" x14ac:dyDescent="0.2">
      <c r="A81" s="83">
        <v>1248</v>
      </c>
      <c r="B81" s="84" t="s">
        <v>241</v>
      </c>
      <c r="C81" s="85">
        <v>0</v>
      </c>
      <c r="D81" s="85">
        <v>0</v>
      </c>
      <c r="E81" s="85">
        <v>0</v>
      </c>
      <c r="F81" s="84"/>
      <c r="G81" s="84"/>
      <c r="H81" s="188"/>
    </row>
    <row r="83" spans="1:8" x14ac:dyDescent="0.2">
      <c r="A83" s="76" t="s">
        <v>167</v>
      </c>
      <c r="B83" s="9"/>
      <c r="C83" s="9"/>
      <c r="D83" s="9"/>
      <c r="E83" s="9"/>
      <c r="F83" s="9"/>
      <c r="G83" s="9"/>
      <c r="H83" s="186"/>
    </row>
    <row r="84" spans="1:8" x14ac:dyDescent="0.2">
      <c r="A84" s="77" t="s">
        <v>146</v>
      </c>
      <c r="B84" s="11" t="s">
        <v>143</v>
      </c>
      <c r="C84" s="11" t="s">
        <v>144</v>
      </c>
      <c r="D84" s="11" t="s">
        <v>168</v>
      </c>
      <c r="E84" s="11" t="s">
        <v>242</v>
      </c>
      <c r="F84" s="11" t="s">
        <v>156</v>
      </c>
      <c r="G84" s="11" t="s">
        <v>224</v>
      </c>
      <c r="H84" s="181" t="s">
        <v>165</v>
      </c>
    </row>
    <row r="85" spans="1:8" x14ac:dyDescent="0.2">
      <c r="A85" s="80">
        <v>1250</v>
      </c>
      <c r="B85" s="81" t="s">
        <v>243</v>
      </c>
      <c r="C85" s="82">
        <f>SUM(C86:C90)</f>
        <v>10295</v>
      </c>
      <c r="D85" s="82">
        <f>SUM(D86:D90)</f>
        <v>-1122.02</v>
      </c>
      <c r="E85" s="82">
        <f>SUM(E86:E90)</f>
        <v>-1619.61</v>
      </c>
      <c r="F85" s="81"/>
      <c r="G85" s="81"/>
      <c r="H85" s="187"/>
    </row>
    <row r="86" spans="1:8" ht="45" x14ac:dyDescent="0.2">
      <c r="A86" s="175">
        <v>1251</v>
      </c>
      <c r="B86" s="176" t="s">
        <v>244</v>
      </c>
      <c r="C86" s="177">
        <v>10295</v>
      </c>
      <c r="D86" s="177">
        <v>-1122.02</v>
      </c>
      <c r="E86" s="177">
        <v>-1619.61</v>
      </c>
      <c r="F86" s="182" t="s">
        <v>665</v>
      </c>
      <c r="G86" s="176" t="s">
        <v>670</v>
      </c>
      <c r="H86" s="183" t="s">
        <v>672</v>
      </c>
    </row>
    <row r="87" spans="1:8" x14ac:dyDescent="0.2">
      <c r="A87" s="83">
        <v>1252</v>
      </c>
      <c r="B87" s="84" t="s">
        <v>245</v>
      </c>
      <c r="C87" s="85">
        <v>0</v>
      </c>
      <c r="D87" s="85">
        <v>0</v>
      </c>
      <c r="E87" s="85">
        <v>0</v>
      </c>
      <c r="F87" s="177"/>
      <c r="G87" s="177"/>
      <c r="H87" s="183"/>
    </row>
    <row r="88" spans="1:8" x14ac:dyDescent="0.2">
      <c r="A88" s="83">
        <v>1253</v>
      </c>
      <c r="B88" s="84" t="s">
        <v>246</v>
      </c>
      <c r="C88" s="85">
        <v>0</v>
      </c>
      <c r="D88" s="85">
        <v>0</v>
      </c>
      <c r="E88" s="85">
        <v>0</v>
      </c>
      <c r="F88" s="177"/>
      <c r="G88" s="177"/>
      <c r="H88" s="183"/>
    </row>
    <row r="89" spans="1:8" x14ac:dyDescent="0.2">
      <c r="A89" s="83">
        <v>1254</v>
      </c>
      <c r="B89" s="84" t="s">
        <v>247</v>
      </c>
      <c r="C89" s="85">
        <v>0</v>
      </c>
      <c r="D89" s="85">
        <v>0</v>
      </c>
      <c r="E89" s="85">
        <v>0</v>
      </c>
      <c r="F89" s="177"/>
      <c r="G89" s="177"/>
      <c r="H89" s="183"/>
    </row>
    <row r="90" spans="1:8" x14ac:dyDescent="0.2">
      <c r="A90" s="83">
        <v>1259</v>
      </c>
      <c r="B90" s="84" t="s">
        <v>248</v>
      </c>
      <c r="C90" s="85">
        <v>0</v>
      </c>
      <c r="D90" s="85">
        <v>0</v>
      </c>
      <c r="E90" s="85">
        <v>0</v>
      </c>
      <c r="F90" s="177"/>
      <c r="G90" s="177"/>
      <c r="H90" s="183"/>
    </row>
    <row r="91" spans="1:8" x14ac:dyDescent="0.2">
      <c r="A91" s="83">
        <v>1270</v>
      </c>
      <c r="B91" s="84" t="s">
        <v>249</v>
      </c>
      <c r="C91" s="85">
        <f>SUM(C92:C97)</f>
        <v>1547398.27</v>
      </c>
      <c r="D91" s="85">
        <f>SUM(D92:D97)</f>
        <v>0</v>
      </c>
      <c r="E91" s="85">
        <f>SUM(E92:E97)</f>
        <v>0</v>
      </c>
      <c r="F91" s="185"/>
      <c r="G91" s="185"/>
      <c r="H91" s="190"/>
    </row>
    <row r="92" spans="1:8" x14ac:dyDescent="0.2">
      <c r="A92" s="83">
        <v>1271</v>
      </c>
      <c r="B92" s="84" t="s">
        <v>250</v>
      </c>
      <c r="C92" s="85">
        <v>0</v>
      </c>
      <c r="D92" s="85">
        <v>0</v>
      </c>
      <c r="E92" s="85">
        <v>0</v>
      </c>
      <c r="F92" s="177"/>
      <c r="G92" s="177"/>
      <c r="H92" s="183"/>
    </row>
    <row r="93" spans="1:8" x14ac:dyDescent="0.2">
      <c r="A93" s="83">
        <v>1272</v>
      </c>
      <c r="B93" s="84" t="s">
        <v>251</v>
      </c>
      <c r="C93" s="85">
        <v>0</v>
      </c>
      <c r="D93" s="85">
        <v>0</v>
      </c>
      <c r="E93" s="85">
        <v>0</v>
      </c>
      <c r="F93" s="177"/>
      <c r="G93" s="177"/>
      <c r="H93" s="183"/>
    </row>
    <row r="94" spans="1:8" x14ac:dyDescent="0.2">
      <c r="A94" s="83">
        <v>1273</v>
      </c>
      <c r="B94" s="84" t="s">
        <v>252</v>
      </c>
      <c r="C94" s="85">
        <v>0</v>
      </c>
      <c r="D94" s="85">
        <v>0</v>
      </c>
      <c r="E94" s="85">
        <v>0</v>
      </c>
      <c r="F94" s="177"/>
      <c r="G94" s="177"/>
      <c r="H94" s="183"/>
    </row>
    <row r="95" spans="1:8" x14ac:dyDescent="0.2">
      <c r="A95" s="83">
        <v>1274</v>
      </c>
      <c r="B95" s="84" t="s">
        <v>253</v>
      </c>
      <c r="C95" s="85">
        <v>0</v>
      </c>
      <c r="D95" s="85">
        <v>0</v>
      </c>
      <c r="E95" s="85">
        <v>0</v>
      </c>
      <c r="F95" s="177"/>
      <c r="G95" s="177"/>
      <c r="H95" s="183"/>
    </row>
    <row r="96" spans="1:8" x14ac:dyDescent="0.2">
      <c r="A96" s="83">
        <v>1275</v>
      </c>
      <c r="B96" s="84" t="s">
        <v>254</v>
      </c>
      <c r="C96" s="85">
        <v>0</v>
      </c>
      <c r="D96" s="85">
        <v>0</v>
      </c>
      <c r="E96" s="85">
        <v>0</v>
      </c>
      <c r="F96" s="177"/>
      <c r="G96" s="177"/>
      <c r="H96" s="183"/>
    </row>
    <row r="97" spans="1:8" x14ac:dyDescent="0.2">
      <c r="A97" s="83">
        <v>1279</v>
      </c>
      <c r="B97" s="84" t="s">
        <v>255</v>
      </c>
      <c r="C97" s="85">
        <v>1547398.27</v>
      </c>
      <c r="D97" s="85">
        <v>0</v>
      </c>
      <c r="E97" s="85">
        <v>0</v>
      </c>
      <c r="F97" s="184" t="s">
        <v>673</v>
      </c>
      <c r="G97" s="184" t="s">
        <v>673</v>
      </c>
      <c r="H97" s="184" t="s">
        <v>673</v>
      </c>
    </row>
    <row r="99" spans="1:8" x14ac:dyDescent="0.2">
      <c r="A99" s="76" t="s">
        <v>169</v>
      </c>
      <c r="B99" s="9"/>
      <c r="C99" s="9"/>
      <c r="D99" s="9"/>
      <c r="E99" s="9"/>
      <c r="F99" s="9"/>
      <c r="G99" s="9"/>
      <c r="H99" s="186"/>
    </row>
    <row r="100" spans="1:8" x14ac:dyDescent="0.2">
      <c r="A100" s="77" t="s">
        <v>146</v>
      </c>
      <c r="B100" s="11" t="s">
        <v>143</v>
      </c>
      <c r="C100" s="11" t="s">
        <v>144</v>
      </c>
      <c r="D100" s="11" t="s">
        <v>256</v>
      </c>
      <c r="E100" s="11"/>
      <c r="F100" s="11"/>
      <c r="G100" s="11"/>
      <c r="H100" s="181"/>
    </row>
    <row r="101" spans="1:8" x14ac:dyDescent="0.2">
      <c r="A101" s="80">
        <v>1160</v>
      </c>
      <c r="B101" s="81" t="s">
        <v>257</v>
      </c>
      <c r="C101" s="82">
        <f>SUM(C102:C103)</f>
        <v>0</v>
      </c>
      <c r="D101" s="81"/>
      <c r="E101" s="81"/>
      <c r="F101" s="81"/>
      <c r="G101" s="81"/>
      <c r="H101" s="187"/>
    </row>
    <row r="102" spans="1:8" x14ac:dyDescent="0.2">
      <c r="A102" s="83">
        <v>1161</v>
      </c>
      <c r="B102" s="84" t="s">
        <v>258</v>
      </c>
      <c r="C102" s="85">
        <v>0</v>
      </c>
      <c r="D102" s="84"/>
      <c r="E102" s="84"/>
      <c r="F102" s="84"/>
      <c r="G102" s="84"/>
      <c r="H102" s="188"/>
    </row>
    <row r="103" spans="1:8" x14ac:dyDescent="0.2">
      <c r="A103" s="83">
        <v>1162</v>
      </c>
      <c r="B103" s="84" t="s">
        <v>259</v>
      </c>
      <c r="C103" s="85">
        <v>0</v>
      </c>
      <c r="D103" s="84"/>
      <c r="E103" s="84"/>
      <c r="F103" s="84"/>
      <c r="G103" s="84"/>
      <c r="H103" s="188"/>
    </row>
    <row r="105" spans="1:8" x14ac:dyDescent="0.2">
      <c r="A105" s="9" t="s">
        <v>615</v>
      </c>
      <c r="B105" s="9"/>
      <c r="C105" s="9"/>
      <c r="D105" s="9"/>
      <c r="E105" s="9"/>
      <c r="F105" s="9"/>
      <c r="G105" s="9"/>
      <c r="H105" s="186"/>
    </row>
    <row r="106" spans="1:8" x14ac:dyDescent="0.2">
      <c r="A106" s="77" t="s">
        <v>146</v>
      </c>
      <c r="B106" s="11" t="s">
        <v>143</v>
      </c>
      <c r="C106" s="11" t="s">
        <v>144</v>
      </c>
      <c r="D106" s="11" t="s">
        <v>207</v>
      </c>
      <c r="E106" s="11"/>
      <c r="F106" s="11"/>
      <c r="G106" s="11"/>
      <c r="H106" s="181"/>
    </row>
    <row r="107" spans="1:8" x14ac:dyDescent="0.2">
      <c r="A107" s="80">
        <v>1290</v>
      </c>
      <c r="B107" s="81" t="s">
        <v>260</v>
      </c>
      <c r="C107" s="82">
        <f>SUM(C108:C110)</f>
        <v>0</v>
      </c>
      <c r="D107" s="81"/>
      <c r="E107" s="81"/>
      <c r="F107" s="81"/>
      <c r="G107" s="81"/>
      <c r="H107" s="187"/>
    </row>
    <row r="108" spans="1:8" x14ac:dyDescent="0.2">
      <c r="A108" s="83">
        <v>1291</v>
      </c>
      <c r="B108" s="84" t="s">
        <v>261</v>
      </c>
      <c r="C108" s="85">
        <v>0</v>
      </c>
      <c r="D108" s="84"/>
      <c r="E108" s="84"/>
      <c r="F108" s="84"/>
      <c r="G108" s="84"/>
      <c r="H108" s="188"/>
    </row>
    <row r="109" spans="1:8" x14ac:dyDescent="0.2">
      <c r="A109" s="83">
        <v>1292</v>
      </c>
      <c r="B109" s="84" t="s">
        <v>262</v>
      </c>
      <c r="C109" s="85">
        <v>0</v>
      </c>
      <c r="D109" s="84"/>
      <c r="E109" s="84"/>
      <c r="F109" s="84"/>
      <c r="G109" s="84"/>
      <c r="H109" s="188"/>
    </row>
    <row r="110" spans="1:8" x14ac:dyDescent="0.2">
      <c r="A110" s="83">
        <v>1293</v>
      </c>
      <c r="B110" s="84" t="s">
        <v>263</v>
      </c>
      <c r="C110" s="85">
        <v>0</v>
      </c>
      <c r="D110" s="84"/>
      <c r="E110" s="84"/>
      <c r="F110" s="84"/>
      <c r="G110" s="84"/>
      <c r="H110" s="188"/>
    </row>
    <row r="112" spans="1:8" x14ac:dyDescent="0.2">
      <c r="A112" s="76" t="s">
        <v>171</v>
      </c>
      <c r="B112" s="9"/>
      <c r="C112" s="9"/>
      <c r="D112" s="9"/>
      <c r="E112" s="9"/>
      <c r="F112" s="9"/>
      <c r="G112" s="9"/>
      <c r="H112" s="186"/>
    </row>
    <row r="113" spans="1:8" x14ac:dyDescent="0.2">
      <c r="A113" s="77" t="s">
        <v>146</v>
      </c>
      <c r="B113" s="11" t="s">
        <v>143</v>
      </c>
      <c r="C113" s="180" t="s">
        <v>144</v>
      </c>
      <c r="D113" s="180" t="s">
        <v>203</v>
      </c>
      <c r="E113" s="180" t="s">
        <v>204</v>
      </c>
      <c r="F113" s="180" t="s">
        <v>205</v>
      </c>
      <c r="G113" s="180" t="s">
        <v>264</v>
      </c>
      <c r="H113" s="181" t="s">
        <v>265</v>
      </c>
    </row>
    <row r="114" spans="1:8" x14ac:dyDescent="0.2">
      <c r="A114" s="80">
        <v>2110</v>
      </c>
      <c r="B114" s="81" t="s">
        <v>266</v>
      </c>
      <c r="C114" s="82">
        <v>1431524.7699999998</v>
      </c>
      <c r="D114" s="82">
        <v>1431524.7699999998</v>
      </c>
      <c r="E114" s="82">
        <v>0</v>
      </c>
      <c r="F114" s="82">
        <v>0</v>
      </c>
      <c r="G114" s="82">
        <v>0</v>
      </c>
      <c r="H114" s="187"/>
    </row>
    <row r="115" spans="1:8" x14ac:dyDescent="0.2">
      <c r="A115" s="83">
        <v>2111</v>
      </c>
      <c r="B115" s="84" t="s">
        <v>267</v>
      </c>
      <c r="C115" s="85">
        <v>1013970.73</v>
      </c>
      <c r="D115" s="85">
        <v>1013970.73</v>
      </c>
      <c r="E115" s="85">
        <v>0</v>
      </c>
      <c r="F115" s="85">
        <v>0</v>
      </c>
      <c r="G115" s="85">
        <v>0</v>
      </c>
      <c r="H115" s="188"/>
    </row>
    <row r="116" spans="1:8" ht="56.25" x14ac:dyDescent="0.2">
      <c r="A116" s="175">
        <v>211100211</v>
      </c>
      <c r="B116" s="176" t="s">
        <v>674</v>
      </c>
      <c r="C116" s="177">
        <v>1013970.73</v>
      </c>
      <c r="D116" s="177">
        <v>1013970.73</v>
      </c>
      <c r="E116" s="177">
        <v>0</v>
      </c>
      <c r="F116" s="177">
        <v>0</v>
      </c>
      <c r="G116" s="177">
        <v>0</v>
      </c>
      <c r="H116" s="183" t="s">
        <v>693</v>
      </c>
    </row>
    <row r="117" spans="1:8" x14ac:dyDescent="0.2">
      <c r="A117" s="83">
        <v>2112</v>
      </c>
      <c r="B117" s="84" t="s">
        <v>268</v>
      </c>
      <c r="C117" s="85">
        <v>73099.259999999995</v>
      </c>
      <c r="D117" s="85">
        <v>73099.259999999995</v>
      </c>
      <c r="E117" s="85">
        <v>0</v>
      </c>
      <c r="F117" s="85">
        <v>0</v>
      </c>
      <c r="G117" s="85">
        <v>0</v>
      </c>
      <c r="H117" s="188"/>
    </row>
    <row r="118" spans="1:8" ht="56.25" x14ac:dyDescent="0.2">
      <c r="A118" s="175">
        <v>211200212</v>
      </c>
      <c r="B118" s="176" t="s">
        <v>675</v>
      </c>
      <c r="C118" s="177">
        <v>12631.17</v>
      </c>
      <c r="D118" s="177">
        <v>12631.17</v>
      </c>
      <c r="E118" s="177">
        <v>0</v>
      </c>
      <c r="F118" s="177">
        <v>0</v>
      </c>
      <c r="G118" s="177">
        <v>0</v>
      </c>
      <c r="H118" s="183" t="s">
        <v>692</v>
      </c>
    </row>
    <row r="119" spans="1:8" ht="56.25" x14ac:dyDescent="0.2">
      <c r="A119" s="175">
        <v>211200213</v>
      </c>
      <c r="B119" s="176" t="s">
        <v>676</v>
      </c>
      <c r="C119" s="177">
        <v>60468.09</v>
      </c>
      <c r="D119" s="177">
        <v>60468.09</v>
      </c>
      <c r="E119" s="177">
        <v>0</v>
      </c>
      <c r="F119" s="177">
        <v>0</v>
      </c>
      <c r="G119" s="177">
        <v>0</v>
      </c>
      <c r="H119" s="183" t="s">
        <v>694</v>
      </c>
    </row>
    <row r="120" spans="1:8" x14ac:dyDescent="0.2">
      <c r="A120" s="83">
        <v>2113</v>
      </c>
      <c r="B120" s="84" t="s">
        <v>269</v>
      </c>
      <c r="C120" s="85">
        <v>0</v>
      </c>
      <c r="D120" s="85">
        <v>0</v>
      </c>
      <c r="E120" s="85">
        <v>0</v>
      </c>
      <c r="F120" s="85">
        <v>0</v>
      </c>
      <c r="G120" s="85">
        <v>0</v>
      </c>
      <c r="H120" s="188"/>
    </row>
    <row r="121" spans="1:8" x14ac:dyDescent="0.2">
      <c r="A121" s="83">
        <v>2114</v>
      </c>
      <c r="B121" s="84" t="s">
        <v>270</v>
      </c>
      <c r="C121" s="85">
        <v>0</v>
      </c>
      <c r="D121" s="85">
        <v>0</v>
      </c>
      <c r="E121" s="85">
        <v>0</v>
      </c>
      <c r="F121" s="85">
        <v>0</v>
      </c>
      <c r="G121" s="85">
        <v>0</v>
      </c>
      <c r="H121" s="188"/>
    </row>
    <row r="122" spans="1:8" x14ac:dyDescent="0.2">
      <c r="A122" s="83">
        <v>2115</v>
      </c>
      <c r="B122" s="84" t="s">
        <v>271</v>
      </c>
      <c r="C122" s="85">
        <v>0</v>
      </c>
      <c r="D122" s="85">
        <v>0</v>
      </c>
      <c r="E122" s="85">
        <v>0</v>
      </c>
      <c r="F122" s="85">
        <v>0</v>
      </c>
      <c r="G122" s="85">
        <v>0</v>
      </c>
      <c r="H122" s="188"/>
    </row>
    <row r="123" spans="1:8" x14ac:dyDescent="0.2">
      <c r="A123" s="83">
        <v>2116</v>
      </c>
      <c r="B123" s="84" t="s">
        <v>272</v>
      </c>
      <c r="C123" s="85">
        <v>0</v>
      </c>
      <c r="D123" s="85">
        <v>0</v>
      </c>
      <c r="E123" s="85">
        <v>0</v>
      </c>
      <c r="F123" s="85">
        <v>0</v>
      </c>
      <c r="G123" s="85">
        <v>0</v>
      </c>
      <c r="H123" s="188"/>
    </row>
    <row r="124" spans="1:8" x14ac:dyDescent="0.2">
      <c r="A124" s="83">
        <v>2117</v>
      </c>
      <c r="B124" s="84" t="s">
        <v>273</v>
      </c>
      <c r="C124" s="85">
        <v>342145.85</v>
      </c>
      <c r="D124" s="85">
        <v>342145.85</v>
      </c>
      <c r="E124" s="85">
        <v>0</v>
      </c>
      <c r="F124" s="85">
        <v>0</v>
      </c>
      <c r="G124" s="85">
        <v>0</v>
      </c>
      <c r="H124" s="188"/>
    </row>
    <row r="125" spans="1:8" s="179" customFormat="1" x14ac:dyDescent="0.2">
      <c r="A125" s="175">
        <v>211700001</v>
      </c>
      <c r="B125" s="176" t="s">
        <v>677</v>
      </c>
      <c r="C125" s="177">
        <v>155762</v>
      </c>
      <c r="D125" s="177">
        <f t="shared" ref="D125:D132" si="1">C125</f>
        <v>155762</v>
      </c>
      <c r="E125" s="177">
        <v>0</v>
      </c>
      <c r="F125" s="177">
        <v>0</v>
      </c>
      <c r="G125" s="177">
        <v>0</v>
      </c>
      <c r="H125" s="222" t="s">
        <v>678</v>
      </c>
    </row>
    <row r="126" spans="1:8" s="179" customFormat="1" ht="15" customHeight="1" x14ac:dyDescent="0.2">
      <c r="A126" s="175">
        <v>211700002</v>
      </c>
      <c r="B126" s="176" t="s">
        <v>679</v>
      </c>
      <c r="C126" s="177">
        <v>1058</v>
      </c>
      <c r="D126" s="177">
        <f t="shared" si="1"/>
        <v>1058</v>
      </c>
      <c r="E126" s="177">
        <v>0</v>
      </c>
      <c r="F126" s="177">
        <v>0</v>
      </c>
      <c r="G126" s="177">
        <v>0</v>
      </c>
      <c r="H126" s="223"/>
    </row>
    <row r="127" spans="1:8" s="179" customFormat="1" ht="15" customHeight="1" x14ac:dyDescent="0.2">
      <c r="A127" s="175">
        <v>211700003</v>
      </c>
      <c r="B127" s="176" t="s">
        <v>680</v>
      </c>
      <c r="C127" s="177">
        <v>13499</v>
      </c>
      <c r="D127" s="177">
        <f t="shared" si="1"/>
        <v>13499</v>
      </c>
      <c r="E127" s="177">
        <v>0</v>
      </c>
      <c r="F127" s="177">
        <v>0</v>
      </c>
      <c r="G127" s="177">
        <v>0</v>
      </c>
      <c r="H127" s="224"/>
    </row>
    <row r="128" spans="1:8" s="179" customFormat="1" ht="18" customHeight="1" x14ac:dyDescent="0.2">
      <c r="A128" s="175">
        <v>211700005</v>
      </c>
      <c r="B128" s="176" t="s">
        <v>681</v>
      </c>
      <c r="C128" s="177">
        <v>323</v>
      </c>
      <c r="D128" s="177">
        <f t="shared" si="1"/>
        <v>323</v>
      </c>
      <c r="E128" s="177">
        <v>0</v>
      </c>
      <c r="F128" s="177">
        <v>0</v>
      </c>
      <c r="G128" s="177">
        <v>0</v>
      </c>
      <c r="H128" s="222" t="s">
        <v>682</v>
      </c>
    </row>
    <row r="129" spans="1:8" s="179" customFormat="1" ht="18" customHeight="1" x14ac:dyDescent="0.2">
      <c r="A129" s="175">
        <v>211700006</v>
      </c>
      <c r="B129" s="176" t="s">
        <v>683</v>
      </c>
      <c r="C129" s="177">
        <v>40396</v>
      </c>
      <c r="D129" s="177">
        <f t="shared" si="1"/>
        <v>40396</v>
      </c>
      <c r="E129" s="177">
        <v>0</v>
      </c>
      <c r="F129" s="177">
        <v>0</v>
      </c>
      <c r="G129" s="177">
        <v>0</v>
      </c>
      <c r="H129" s="224"/>
    </row>
    <row r="130" spans="1:8" s="179" customFormat="1" ht="22.5" customHeight="1" x14ac:dyDescent="0.2">
      <c r="A130" s="175">
        <v>211700101</v>
      </c>
      <c r="B130" s="176" t="s">
        <v>684</v>
      </c>
      <c r="C130" s="177">
        <v>72615.66</v>
      </c>
      <c r="D130" s="177">
        <f t="shared" si="1"/>
        <v>72615.66</v>
      </c>
      <c r="E130" s="177">
        <v>0</v>
      </c>
      <c r="F130" s="177">
        <v>0</v>
      </c>
      <c r="G130" s="177">
        <v>0</v>
      </c>
      <c r="H130" s="222" t="s">
        <v>685</v>
      </c>
    </row>
    <row r="131" spans="1:8" s="179" customFormat="1" ht="22.5" customHeight="1" x14ac:dyDescent="0.2">
      <c r="A131" s="175">
        <v>211700102</v>
      </c>
      <c r="B131" s="176" t="s">
        <v>686</v>
      </c>
      <c r="C131" s="177">
        <v>56692.19</v>
      </c>
      <c r="D131" s="177">
        <f t="shared" si="1"/>
        <v>56692.19</v>
      </c>
      <c r="E131" s="177">
        <v>0</v>
      </c>
      <c r="F131" s="177">
        <v>0</v>
      </c>
      <c r="G131" s="177">
        <v>0</v>
      </c>
      <c r="H131" s="223"/>
    </row>
    <row r="132" spans="1:8" ht="45" x14ac:dyDescent="0.2">
      <c r="A132" s="175">
        <v>211700204</v>
      </c>
      <c r="B132" s="176" t="s">
        <v>688</v>
      </c>
      <c r="C132" s="177">
        <v>1800</v>
      </c>
      <c r="D132" s="177">
        <f t="shared" si="1"/>
        <v>1800</v>
      </c>
      <c r="E132" s="177">
        <v>0</v>
      </c>
      <c r="F132" s="177">
        <v>0</v>
      </c>
      <c r="G132" s="177">
        <v>0</v>
      </c>
      <c r="H132" s="183" t="s">
        <v>687</v>
      </c>
    </row>
    <row r="133" spans="1:8" x14ac:dyDescent="0.2">
      <c r="A133" s="83">
        <v>2118</v>
      </c>
      <c r="B133" s="84" t="s">
        <v>274</v>
      </c>
      <c r="C133" s="85">
        <v>0</v>
      </c>
      <c r="D133" s="85">
        <v>0</v>
      </c>
      <c r="E133" s="85">
        <v>0</v>
      </c>
      <c r="F133" s="85">
        <v>0</v>
      </c>
      <c r="G133" s="85">
        <v>0</v>
      </c>
      <c r="H133" s="188"/>
    </row>
    <row r="134" spans="1:8" x14ac:dyDescent="0.2">
      <c r="A134" s="83">
        <v>2119</v>
      </c>
      <c r="B134" s="84" t="s">
        <v>275</v>
      </c>
      <c r="C134" s="85">
        <v>2308.9299999999998</v>
      </c>
      <c r="D134" s="85">
        <v>2308.9299999999998</v>
      </c>
      <c r="E134" s="85">
        <v>0</v>
      </c>
      <c r="F134" s="85">
        <v>0</v>
      </c>
      <c r="G134" s="85">
        <v>0</v>
      </c>
      <c r="H134" s="188"/>
    </row>
    <row r="135" spans="1:8" ht="67.5" x14ac:dyDescent="0.2">
      <c r="A135" s="175">
        <v>211900001</v>
      </c>
      <c r="B135" s="176" t="s">
        <v>689</v>
      </c>
      <c r="C135" s="177">
        <v>2308.9299999999998</v>
      </c>
      <c r="D135" s="177">
        <v>2308.9299999999998</v>
      </c>
      <c r="E135" s="177">
        <v>0</v>
      </c>
      <c r="F135" s="177">
        <v>0</v>
      </c>
      <c r="G135" s="177">
        <v>0</v>
      </c>
      <c r="H135" s="183" t="s">
        <v>695</v>
      </c>
    </row>
    <row r="136" spans="1:8" x14ac:dyDescent="0.2">
      <c r="A136" s="83">
        <v>2120</v>
      </c>
      <c r="B136" s="84" t="s">
        <v>276</v>
      </c>
      <c r="C136" s="85">
        <v>0</v>
      </c>
      <c r="D136" s="85">
        <v>0</v>
      </c>
      <c r="E136" s="85">
        <v>0</v>
      </c>
      <c r="F136" s="85">
        <v>0</v>
      </c>
      <c r="G136" s="85">
        <v>0</v>
      </c>
      <c r="H136" s="188"/>
    </row>
    <row r="137" spans="1:8" x14ac:dyDescent="0.2">
      <c r="A137" s="83">
        <v>2121</v>
      </c>
      <c r="B137" s="84" t="s">
        <v>277</v>
      </c>
      <c r="C137" s="85">
        <v>0</v>
      </c>
      <c r="D137" s="85">
        <v>0</v>
      </c>
      <c r="E137" s="85">
        <v>0</v>
      </c>
      <c r="F137" s="85">
        <v>0</v>
      </c>
      <c r="G137" s="85">
        <v>0</v>
      </c>
      <c r="H137" s="188"/>
    </row>
    <row r="138" spans="1:8" x14ac:dyDescent="0.2">
      <c r="A138" s="83">
        <v>2122</v>
      </c>
      <c r="B138" s="84" t="s">
        <v>278</v>
      </c>
      <c r="C138" s="85">
        <v>0</v>
      </c>
      <c r="D138" s="85">
        <v>0</v>
      </c>
      <c r="E138" s="85">
        <v>0</v>
      </c>
      <c r="F138" s="85">
        <v>0</v>
      </c>
      <c r="G138" s="85">
        <v>0</v>
      </c>
      <c r="H138" s="188"/>
    </row>
    <row r="139" spans="1:8" x14ac:dyDescent="0.2">
      <c r="A139" s="83">
        <v>2129</v>
      </c>
      <c r="B139" s="84" t="s">
        <v>279</v>
      </c>
      <c r="C139" s="85">
        <v>0</v>
      </c>
      <c r="D139" s="85">
        <v>0</v>
      </c>
      <c r="E139" s="85">
        <v>0</v>
      </c>
      <c r="F139" s="85">
        <v>0</v>
      </c>
      <c r="G139" s="85">
        <v>0</v>
      </c>
      <c r="H139" s="188"/>
    </row>
    <row r="141" spans="1:8" x14ac:dyDescent="0.2">
      <c r="A141" s="76" t="s">
        <v>172</v>
      </c>
      <c r="B141" s="9"/>
      <c r="C141" s="9"/>
      <c r="D141" s="9"/>
      <c r="E141" s="9"/>
      <c r="F141" s="9"/>
      <c r="G141" s="9"/>
      <c r="H141" s="186"/>
    </row>
    <row r="142" spans="1:8" x14ac:dyDescent="0.2">
      <c r="A142" s="77" t="s">
        <v>146</v>
      </c>
      <c r="B142" s="11" t="s">
        <v>143</v>
      </c>
      <c r="C142" s="11" t="s">
        <v>144</v>
      </c>
      <c r="D142" s="11" t="s">
        <v>147</v>
      </c>
      <c r="E142" s="11" t="s">
        <v>207</v>
      </c>
      <c r="F142" s="11"/>
      <c r="G142" s="11"/>
      <c r="H142" s="181"/>
    </row>
    <row r="143" spans="1:8" x14ac:dyDescent="0.2">
      <c r="A143" s="80">
        <v>2160</v>
      </c>
      <c r="B143" s="81" t="s">
        <v>280</v>
      </c>
      <c r="C143" s="82">
        <f>SUM(C144:C149)</f>
        <v>0</v>
      </c>
      <c r="D143" s="81"/>
      <c r="E143" s="81"/>
      <c r="F143" s="81"/>
      <c r="G143" s="81"/>
      <c r="H143" s="187"/>
    </row>
    <row r="144" spans="1:8" x14ac:dyDescent="0.2">
      <c r="A144" s="83">
        <v>2161</v>
      </c>
      <c r="B144" s="84" t="s">
        <v>281</v>
      </c>
      <c r="C144" s="85">
        <v>0</v>
      </c>
      <c r="D144" s="84"/>
      <c r="E144" s="84"/>
      <c r="F144" s="84"/>
      <c r="G144" s="84"/>
      <c r="H144" s="188"/>
    </row>
    <row r="145" spans="1:8" x14ac:dyDescent="0.2">
      <c r="A145" s="83">
        <v>2162</v>
      </c>
      <c r="B145" s="84" t="s">
        <v>282</v>
      </c>
      <c r="C145" s="85">
        <v>0</v>
      </c>
      <c r="D145" s="84"/>
      <c r="E145" s="84"/>
      <c r="F145" s="84"/>
      <c r="G145" s="84"/>
      <c r="H145" s="188"/>
    </row>
    <row r="146" spans="1:8" x14ac:dyDescent="0.2">
      <c r="A146" s="83">
        <v>2163</v>
      </c>
      <c r="B146" s="84" t="s">
        <v>283</v>
      </c>
      <c r="C146" s="85">
        <v>0</v>
      </c>
      <c r="D146" s="84"/>
      <c r="E146" s="84"/>
      <c r="F146" s="84"/>
      <c r="G146" s="84"/>
      <c r="H146" s="188"/>
    </row>
    <row r="147" spans="1:8" x14ac:dyDescent="0.2">
      <c r="A147" s="83">
        <v>2164</v>
      </c>
      <c r="B147" s="84" t="s">
        <v>284</v>
      </c>
      <c r="C147" s="85">
        <v>0</v>
      </c>
      <c r="D147" s="84"/>
      <c r="E147" s="84"/>
      <c r="F147" s="84"/>
      <c r="G147" s="84"/>
      <c r="H147" s="188"/>
    </row>
    <row r="148" spans="1:8" x14ac:dyDescent="0.2">
      <c r="A148" s="83">
        <v>2165</v>
      </c>
      <c r="B148" s="84" t="s">
        <v>285</v>
      </c>
      <c r="C148" s="85">
        <v>0</v>
      </c>
      <c r="D148" s="84"/>
      <c r="E148" s="84"/>
      <c r="F148" s="84"/>
      <c r="G148" s="84"/>
      <c r="H148" s="188"/>
    </row>
    <row r="149" spans="1:8" x14ac:dyDescent="0.2">
      <c r="A149" s="83">
        <v>2166</v>
      </c>
      <c r="B149" s="84" t="s">
        <v>286</v>
      </c>
      <c r="C149" s="85">
        <v>0</v>
      </c>
      <c r="D149" s="84"/>
      <c r="E149" s="84"/>
      <c r="F149" s="84"/>
      <c r="G149" s="84"/>
      <c r="H149" s="188"/>
    </row>
    <row r="150" spans="1:8" x14ac:dyDescent="0.2">
      <c r="A150" s="83">
        <v>2250</v>
      </c>
      <c r="B150" s="84" t="s">
        <v>287</v>
      </c>
      <c r="C150" s="85">
        <f>SUM(C151:C156)</f>
        <v>0</v>
      </c>
      <c r="D150" s="84"/>
      <c r="E150" s="84"/>
      <c r="F150" s="84"/>
      <c r="G150" s="84"/>
      <c r="H150" s="188"/>
    </row>
    <row r="151" spans="1:8" x14ac:dyDescent="0.2">
      <c r="A151" s="83">
        <v>2251</v>
      </c>
      <c r="B151" s="84" t="s">
        <v>288</v>
      </c>
      <c r="C151" s="85">
        <v>0</v>
      </c>
      <c r="D151" s="84"/>
      <c r="E151" s="84"/>
      <c r="F151" s="84"/>
      <c r="G151" s="84"/>
      <c r="H151" s="188"/>
    </row>
    <row r="152" spans="1:8" x14ac:dyDescent="0.2">
      <c r="A152" s="83">
        <v>2252</v>
      </c>
      <c r="B152" s="84" t="s">
        <v>289</v>
      </c>
      <c r="C152" s="85">
        <v>0</v>
      </c>
      <c r="D152" s="84"/>
      <c r="E152" s="84"/>
      <c r="F152" s="84"/>
      <c r="G152" s="84"/>
      <c r="H152" s="188"/>
    </row>
    <row r="153" spans="1:8" x14ac:dyDescent="0.2">
      <c r="A153" s="83">
        <v>2253</v>
      </c>
      <c r="B153" s="84" t="s">
        <v>290</v>
      </c>
      <c r="C153" s="85">
        <v>0</v>
      </c>
      <c r="D153" s="84"/>
      <c r="E153" s="84"/>
      <c r="F153" s="84"/>
      <c r="G153" s="84"/>
      <c r="H153" s="188"/>
    </row>
    <row r="154" spans="1:8" x14ac:dyDescent="0.2">
      <c r="A154" s="83">
        <v>2254</v>
      </c>
      <c r="B154" s="84" t="s">
        <v>291</v>
      </c>
      <c r="C154" s="85">
        <v>0</v>
      </c>
      <c r="D154" s="84"/>
      <c r="E154" s="84"/>
      <c r="F154" s="84"/>
      <c r="G154" s="84"/>
      <c r="H154" s="188"/>
    </row>
    <row r="155" spans="1:8" x14ac:dyDescent="0.2">
      <c r="A155" s="83">
        <v>2255</v>
      </c>
      <c r="B155" s="84" t="s">
        <v>292</v>
      </c>
      <c r="C155" s="85">
        <v>0</v>
      </c>
      <c r="D155" s="84"/>
      <c r="E155" s="84"/>
      <c r="F155" s="84"/>
      <c r="G155" s="84"/>
      <c r="H155" s="188"/>
    </row>
    <row r="156" spans="1:8" x14ac:dyDescent="0.2">
      <c r="A156" s="83">
        <v>2256</v>
      </c>
      <c r="B156" s="84" t="s">
        <v>293</v>
      </c>
      <c r="C156" s="85">
        <v>0</v>
      </c>
      <c r="D156" s="84"/>
      <c r="E156" s="84"/>
      <c r="F156" s="84"/>
      <c r="G156" s="84"/>
      <c r="H156" s="188"/>
    </row>
    <row r="158" spans="1:8" x14ac:dyDescent="0.2">
      <c r="A158" s="76" t="s">
        <v>173</v>
      </c>
      <c r="B158" s="9"/>
      <c r="C158" s="9"/>
      <c r="D158" s="9"/>
      <c r="E158" s="9"/>
      <c r="F158" s="9"/>
      <c r="G158" s="9"/>
      <c r="H158" s="186"/>
    </row>
    <row r="159" spans="1:8" x14ac:dyDescent="0.2">
      <c r="A159" s="79" t="s">
        <v>146</v>
      </c>
      <c r="B159" s="13" t="s">
        <v>143</v>
      </c>
      <c r="C159" s="13" t="s">
        <v>144</v>
      </c>
      <c r="D159" s="13" t="s">
        <v>147</v>
      </c>
      <c r="E159" s="13" t="s">
        <v>207</v>
      </c>
      <c r="F159" s="13"/>
      <c r="G159" s="13"/>
      <c r="H159" s="191"/>
    </row>
    <row r="160" spans="1:8" x14ac:dyDescent="0.2">
      <c r="A160" s="80">
        <v>2159</v>
      </c>
      <c r="B160" s="81" t="s">
        <v>294</v>
      </c>
      <c r="C160" s="82">
        <v>0</v>
      </c>
      <c r="D160" s="81"/>
      <c r="E160" s="81"/>
      <c r="F160" s="81"/>
      <c r="G160" s="81"/>
      <c r="H160" s="187"/>
    </row>
    <row r="161" spans="1:8" x14ac:dyDescent="0.2">
      <c r="A161" s="83">
        <v>2199</v>
      </c>
      <c r="B161" s="84" t="s">
        <v>295</v>
      </c>
      <c r="C161" s="85">
        <v>0</v>
      </c>
      <c r="D161" s="84"/>
      <c r="E161" s="84"/>
      <c r="F161" s="84"/>
      <c r="G161" s="84"/>
      <c r="H161" s="188"/>
    </row>
    <row r="162" spans="1:8" x14ac:dyDescent="0.2">
      <c r="A162" s="83">
        <v>2240</v>
      </c>
      <c r="B162" s="84" t="s">
        <v>296</v>
      </c>
      <c r="C162" s="85">
        <f>SUM(C163:C165)</f>
        <v>0</v>
      </c>
      <c r="D162" s="84"/>
      <c r="E162" s="84"/>
      <c r="F162" s="84"/>
      <c r="G162" s="84"/>
      <c r="H162" s="188"/>
    </row>
    <row r="163" spans="1:8" x14ac:dyDescent="0.2">
      <c r="A163" s="83">
        <v>2241</v>
      </c>
      <c r="B163" s="84" t="s">
        <v>297</v>
      </c>
      <c r="C163" s="85">
        <v>0</v>
      </c>
      <c r="D163" s="84"/>
      <c r="E163" s="84"/>
      <c r="F163" s="84"/>
      <c r="G163" s="84"/>
      <c r="H163" s="188"/>
    </row>
    <row r="164" spans="1:8" x14ac:dyDescent="0.2">
      <c r="A164" s="83">
        <v>2242</v>
      </c>
      <c r="B164" s="84" t="s">
        <v>298</v>
      </c>
      <c r="C164" s="85">
        <v>0</v>
      </c>
      <c r="D164" s="84"/>
      <c r="E164" s="84"/>
      <c r="F164" s="84"/>
      <c r="G164" s="84"/>
      <c r="H164" s="188"/>
    </row>
    <row r="165" spans="1:8" x14ac:dyDescent="0.2">
      <c r="A165" s="83">
        <v>2249</v>
      </c>
      <c r="B165" s="84" t="s">
        <v>299</v>
      </c>
      <c r="C165" s="85">
        <v>0</v>
      </c>
      <c r="D165" s="84"/>
      <c r="E165" s="84"/>
      <c r="F165" s="84"/>
      <c r="G165" s="84"/>
      <c r="H165" s="188"/>
    </row>
    <row r="167" spans="1:8" x14ac:dyDescent="0.2">
      <c r="A167" s="10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H125:H127"/>
    <mergeCell ref="H128:H129"/>
    <mergeCell ref="H130:H131"/>
    <mergeCell ref="A1:F1"/>
    <mergeCell ref="A2:F2"/>
    <mergeCell ref="A3:F3"/>
  </mergeCells>
  <printOptions horizontalCentered="1"/>
  <pageMargins left="0.59055118110236227" right="0.59055118110236227" top="0.74803149606299213" bottom="0.74803149606299213" header="0.31496062992125984" footer="0.31496062992125984"/>
  <pageSetup scale="74" fitToHeight="2" orientation="landscape" r:id="rId1"/>
  <headerFooter>
    <oddFooter xml:space="preserve">&amp;R&amp;P de 5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4" t="s">
        <v>190</v>
      </c>
      <c r="B2" s="45" t="s">
        <v>50</v>
      </c>
    </row>
    <row r="3" spans="1:2" x14ac:dyDescent="0.2">
      <c r="A3" s="46"/>
      <c r="B3" s="47"/>
    </row>
    <row r="4" spans="1:2" ht="15" customHeight="1" x14ac:dyDescent="0.2">
      <c r="A4" s="48" t="s">
        <v>1</v>
      </c>
      <c r="B4" s="49" t="s">
        <v>78</v>
      </c>
    </row>
    <row r="5" spans="1:2" ht="15" customHeight="1" x14ac:dyDescent="0.2">
      <c r="A5" s="50"/>
      <c r="B5" s="49" t="s">
        <v>51</v>
      </c>
    </row>
    <row r="6" spans="1:2" ht="15" customHeight="1" x14ac:dyDescent="0.2">
      <c r="A6" s="50"/>
      <c r="B6" s="51" t="s">
        <v>149</v>
      </c>
    </row>
    <row r="7" spans="1:2" ht="15" customHeight="1" x14ac:dyDescent="0.2">
      <c r="A7" s="50"/>
      <c r="B7" s="49" t="s">
        <v>52</v>
      </c>
    </row>
    <row r="8" spans="1:2" x14ac:dyDescent="0.2">
      <c r="A8" s="50"/>
    </row>
    <row r="9" spans="1:2" ht="15" customHeight="1" x14ac:dyDescent="0.2">
      <c r="A9" s="48" t="s">
        <v>3</v>
      </c>
      <c r="B9" s="49" t="s">
        <v>585</v>
      </c>
    </row>
    <row r="10" spans="1:2" ht="15" customHeight="1" x14ac:dyDescent="0.2">
      <c r="A10" s="50"/>
      <c r="B10" s="49" t="s">
        <v>586</v>
      </c>
    </row>
    <row r="11" spans="1:2" ht="15" customHeight="1" x14ac:dyDescent="0.2">
      <c r="A11" s="50"/>
      <c r="B11" s="49" t="s">
        <v>127</v>
      </c>
    </row>
    <row r="12" spans="1:2" ht="15" customHeight="1" x14ac:dyDescent="0.2">
      <c r="A12" s="50"/>
      <c r="B12" s="49" t="s">
        <v>126</v>
      </c>
    </row>
    <row r="13" spans="1:2" ht="15" customHeight="1" x14ac:dyDescent="0.2">
      <c r="A13" s="50"/>
      <c r="B13" s="49" t="s">
        <v>128</v>
      </c>
    </row>
    <row r="14" spans="1:2" x14ac:dyDescent="0.2">
      <c r="A14" s="50"/>
    </row>
    <row r="15" spans="1:2" ht="15" customHeight="1" x14ac:dyDescent="0.2">
      <c r="A15" s="48" t="s">
        <v>5</v>
      </c>
      <c r="B15" s="52" t="s">
        <v>53</v>
      </c>
    </row>
    <row r="16" spans="1:2" ht="15" customHeight="1" x14ac:dyDescent="0.2">
      <c r="A16" s="50"/>
      <c r="B16" s="52" t="s">
        <v>54</v>
      </c>
    </row>
    <row r="17" spans="1:2" ht="15" customHeight="1" x14ac:dyDescent="0.2">
      <c r="A17" s="50"/>
      <c r="B17" s="52" t="s">
        <v>55</v>
      </c>
    </row>
    <row r="18" spans="1:2" ht="15" customHeight="1" x14ac:dyDescent="0.2">
      <c r="A18" s="50"/>
      <c r="B18" s="49" t="s">
        <v>56</v>
      </c>
    </row>
    <row r="19" spans="1:2" ht="15" customHeight="1" x14ac:dyDescent="0.2">
      <c r="A19" s="50"/>
      <c r="B19" s="53" t="s">
        <v>137</v>
      </c>
    </row>
    <row r="20" spans="1:2" x14ac:dyDescent="0.2">
      <c r="A20" s="50"/>
    </row>
    <row r="21" spans="1:2" ht="15" customHeight="1" x14ac:dyDescent="0.2">
      <c r="A21" s="48" t="s">
        <v>133</v>
      </c>
      <c r="B21" s="1" t="s">
        <v>188</v>
      </c>
    </row>
    <row r="22" spans="1:2" ht="15" customHeight="1" x14ac:dyDescent="0.2">
      <c r="A22" s="50"/>
      <c r="B22" s="54" t="s">
        <v>189</v>
      </c>
    </row>
    <row r="23" spans="1:2" x14ac:dyDescent="0.2">
      <c r="A23" s="50"/>
    </row>
    <row r="24" spans="1:2" ht="15" customHeight="1" x14ac:dyDescent="0.2">
      <c r="A24" s="48" t="s">
        <v>7</v>
      </c>
      <c r="B24" s="53" t="s">
        <v>57</v>
      </c>
    </row>
    <row r="25" spans="1:2" ht="15" customHeight="1" x14ac:dyDescent="0.2">
      <c r="A25" s="50"/>
      <c r="B25" s="53" t="s">
        <v>129</v>
      </c>
    </row>
    <row r="26" spans="1:2" ht="15" customHeight="1" x14ac:dyDescent="0.2">
      <c r="A26" s="50"/>
      <c r="B26" s="53" t="s">
        <v>130</v>
      </c>
    </row>
    <row r="27" spans="1:2" x14ac:dyDescent="0.2">
      <c r="A27" s="50"/>
    </row>
    <row r="28" spans="1:2" ht="15" customHeight="1" x14ac:dyDescent="0.2">
      <c r="A28" s="48" t="s">
        <v>8</v>
      </c>
      <c r="B28" s="53" t="s">
        <v>58</v>
      </c>
    </row>
    <row r="29" spans="1:2" ht="15" customHeight="1" x14ac:dyDescent="0.2">
      <c r="A29" s="50"/>
      <c r="B29" s="53" t="s">
        <v>136</v>
      </c>
    </row>
    <row r="30" spans="1:2" ht="15" customHeight="1" x14ac:dyDescent="0.2">
      <c r="A30" s="50"/>
      <c r="B30" s="53" t="s">
        <v>59</v>
      </c>
    </row>
    <row r="31" spans="1:2" ht="15" customHeight="1" x14ac:dyDescent="0.2">
      <c r="A31" s="50"/>
      <c r="B31" s="55" t="s">
        <v>60</v>
      </c>
    </row>
    <row r="32" spans="1:2" x14ac:dyDescent="0.2">
      <c r="A32" s="50"/>
    </row>
    <row r="33" spans="1:2" ht="15" customHeight="1" x14ac:dyDescent="0.2">
      <c r="A33" s="48" t="s">
        <v>9</v>
      </c>
      <c r="B33" s="53" t="s">
        <v>61</v>
      </c>
    </row>
    <row r="34" spans="1:2" ht="15" customHeight="1" x14ac:dyDescent="0.2">
      <c r="A34" s="50"/>
      <c r="B34" s="53" t="s">
        <v>62</v>
      </c>
    </row>
    <row r="35" spans="1:2" x14ac:dyDescent="0.2">
      <c r="A35" s="50"/>
    </row>
    <row r="36" spans="1:2" ht="15" customHeight="1" x14ac:dyDescent="0.2">
      <c r="A36" s="48" t="s">
        <v>11</v>
      </c>
      <c r="B36" s="49" t="s">
        <v>131</v>
      </c>
    </row>
    <row r="37" spans="1:2" ht="15" customHeight="1" x14ac:dyDescent="0.2">
      <c r="A37" s="50"/>
      <c r="B37" s="49" t="s">
        <v>138</v>
      </c>
    </row>
    <row r="38" spans="1:2" ht="15" customHeight="1" x14ac:dyDescent="0.2">
      <c r="A38" s="50"/>
      <c r="B38" s="56" t="s">
        <v>191</v>
      </c>
    </row>
    <row r="39" spans="1:2" ht="15" customHeight="1" x14ac:dyDescent="0.2">
      <c r="A39" s="50"/>
      <c r="B39" s="49" t="s">
        <v>192</v>
      </c>
    </row>
    <row r="40" spans="1:2" ht="15" customHeight="1" x14ac:dyDescent="0.2">
      <c r="A40" s="50"/>
      <c r="B40" s="49" t="s">
        <v>134</v>
      </c>
    </row>
    <row r="41" spans="1:2" ht="15" customHeight="1" x14ac:dyDescent="0.2">
      <c r="A41" s="50"/>
      <c r="B41" s="49" t="s">
        <v>135</v>
      </c>
    </row>
    <row r="42" spans="1:2" x14ac:dyDescent="0.2">
      <c r="A42" s="50"/>
    </row>
    <row r="43" spans="1:2" ht="15" customHeight="1" x14ac:dyDescent="0.2">
      <c r="A43" s="48" t="s">
        <v>13</v>
      </c>
      <c r="B43" s="49" t="s">
        <v>139</v>
      </c>
    </row>
    <row r="44" spans="1:2" ht="15" customHeight="1" x14ac:dyDescent="0.2">
      <c r="A44" s="50"/>
      <c r="B44" s="49" t="s">
        <v>142</v>
      </c>
    </row>
    <row r="45" spans="1:2" ht="15" customHeight="1" x14ac:dyDescent="0.2">
      <c r="A45" s="50"/>
      <c r="B45" s="56" t="s">
        <v>193</v>
      </c>
    </row>
    <row r="46" spans="1:2" ht="15" customHeight="1" x14ac:dyDescent="0.2">
      <c r="A46" s="50"/>
      <c r="B46" s="49" t="s">
        <v>194</v>
      </c>
    </row>
    <row r="47" spans="1:2" ht="15" customHeight="1" x14ac:dyDescent="0.2">
      <c r="A47" s="50"/>
      <c r="B47" s="49" t="s">
        <v>141</v>
      </c>
    </row>
    <row r="48" spans="1:2" ht="15" customHeight="1" x14ac:dyDescent="0.2">
      <c r="A48" s="50"/>
      <c r="B48" s="49" t="s">
        <v>140</v>
      </c>
    </row>
    <row r="49" spans="1:2" x14ac:dyDescent="0.2">
      <c r="A49" s="50"/>
    </row>
    <row r="50" spans="1:2" ht="25.5" customHeight="1" x14ac:dyDescent="0.2">
      <c r="A50" s="48" t="s">
        <v>15</v>
      </c>
      <c r="B50" s="51" t="s">
        <v>170</v>
      </c>
    </row>
    <row r="51" spans="1:2" x14ac:dyDescent="0.2">
      <c r="A51" s="50"/>
    </row>
    <row r="52" spans="1:2" ht="15" customHeight="1" x14ac:dyDescent="0.2">
      <c r="A52" s="48" t="s">
        <v>17</v>
      </c>
      <c r="B52" s="49" t="s">
        <v>63</v>
      </c>
    </row>
    <row r="53" spans="1:2" x14ac:dyDescent="0.2">
      <c r="A53" s="50"/>
    </row>
    <row r="54" spans="1:2" ht="15" customHeight="1" x14ac:dyDescent="0.2">
      <c r="A54" s="48" t="s">
        <v>18</v>
      </c>
      <c r="B54" s="52" t="s">
        <v>64</v>
      </c>
    </row>
    <row r="55" spans="1:2" ht="15" customHeight="1" x14ac:dyDescent="0.2">
      <c r="A55" s="50"/>
      <c r="B55" s="52" t="s">
        <v>65</v>
      </c>
    </row>
    <row r="56" spans="1:2" ht="15" customHeight="1" x14ac:dyDescent="0.2">
      <c r="A56" s="50"/>
      <c r="B56" s="52" t="s">
        <v>66</v>
      </c>
    </row>
    <row r="57" spans="1:2" ht="15" customHeight="1" x14ac:dyDescent="0.2">
      <c r="A57" s="50"/>
      <c r="B57" s="52" t="s">
        <v>67</v>
      </c>
    </row>
    <row r="58" spans="1:2" ht="15" customHeight="1" x14ac:dyDescent="0.2">
      <c r="A58" s="50"/>
      <c r="B58" s="52" t="s">
        <v>68</v>
      </c>
    </row>
    <row r="59" spans="1:2" x14ac:dyDescent="0.2">
      <c r="A59" s="50"/>
    </row>
    <row r="60" spans="1:2" ht="15" customHeight="1" x14ac:dyDescent="0.2">
      <c r="A60" s="48" t="s">
        <v>20</v>
      </c>
      <c r="B60" s="53" t="s">
        <v>69</v>
      </c>
    </row>
    <row r="61" spans="1:2" x14ac:dyDescent="0.2">
      <c r="A61" s="50"/>
      <c r="B61" s="53"/>
    </row>
    <row r="62" spans="1:2" ht="15" customHeight="1" x14ac:dyDescent="0.2">
      <c r="A62" s="48" t="s">
        <v>21</v>
      </c>
      <c r="B62" s="4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222"/>
  <sheetViews>
    <sheetView showGridLines="0" topLeftCell="A193" zoomScaleNormal="100" workbookViewId="0">
      <selection activeCell="B33" sqref="B33"/>
    </sheetView>
  </sheetViews>
  <sheetFormatPr baseColWidth="10" defaultColWidth="9.140625" defaultRowHeight="11.25" x14ac:dyDescent="0.2"/>
  <cols>
    <col min="1" max="1" width="10" style="10" customWidth="1"/>
    <col min="2" max="2" width="83" style="10" customWidth="1"/>
    <col min="3" max="4" width="15.7109375" style="10" customWidth="1"/>
    <col min="5" max="5" width="16.7109375" style="10" customWidth="1"/>
    <col min="6" max="16384" width="9.140625" style="10"/>
  </cols>
  <sheetData>
    <row r="1" spans="1:5" s="16" customFormat="1" ht="18.95" customHeight="1" x14ac:dyDescent="0.25">
      <c r="A1" s="229" t="s">
        <v>610</v>
      </c>
      <c r="B1" s="229"/>
      <c r="C1" s="229"/>
      <c r="D1" s="6" t="s">
        <v>599</v>
      </c>
      <c r="E1" s="15">
        <v>2021</v>
      </c>
    </row>
    <row r="2" spans="1:5" s="7" customFormat="1" ht="18.95" customHeight="1" x14ac:dyDescent="0.25">
      <c r="A2" s="229" t="s">
        <v>605</v>
      </c>
      <c r="B2" s="229"/>
      <c r="C2" s="229"/>
      <c r="D2" s="6" t="s">
        <v>603</v>
      </c>
      <c r="E2" s="15" t="str">
        <f>'Notas a los Edos Financieros'!D2</f>
        <v>ANUAL</v>
      </c>
    </row>
    <row r="3" spans="1:5" s="7" customFormat="1" ht="18.95" customHeight="1" x14ac:dyDescent="0.25">
      <c r="A3" s="229" t="s">
        <v>612</v>
      </c>
      <c r="B3" s="229"/>
      <c r="C3" s="229"/>
      <c r="D3" s="6" t="s">
        <v>604</v>
      </c>
      <c r="E3" s="15">
        <v>4</v>
      </c>
    </row>
    <row r="4" spans="1:5" x14ac:dyDescent="0.2">
      <c r="A4" s="8" t="s">
        <v>196</v>
      </c>
      <c r="B4" s="9"/>
      <c r="C4" s="9"/>
      <c r="D4" s="9"/>
      <c r="E4" s="9"/>
    </row>
    <row r="6" spans="1:5" x14ac:dyDescent="0.2">
      <c r="A6" s="43" t="s">
        <v>571</v>
      </c>
      <c r="B6" s="34"/>
      <c r="C6" s="34"/>
      <c r="D6" s="34"/>
      <c r="E6" s="34"/>
    </row>
    <row r="7" spans="1:5" x14ac:dyDescent="0.2">
      <c r="A7" s="35" t="s">
        <v>146</v>
      </c>
      <c r="B7" s="35" t="s">
        <v>143</v>
      </c>
      <c r="C7" s="35" t="s">
        <v>144</v>
      </c>
      <c r="D7" s="35" t="s">
        <v>300</v>
      </c>
      <c r="E7" s="35"/>
    </row>
    <row r="8" spans="1:5" x14ac:dyDescent="0.2">
      <c r="A8" s="86">
        <v>4100</v>
      </c>
      <c r="B8" s="87" t="s">
        <v>301</v>
      </c>
      <c r="C8" s="88">
        <f>SUM(C9+C19+C25+C28+C34+C37+C46)</f>
        <v>3361356.2399999998</v>
      </c>
      <c r="D8" s="89"/>
      <c r="E8" s="90"/>
    </row>
    <row r="9" spans="1:5" x14ac:dyDescent="0.2">
      <c r="A9" s="91">
        <v>4110</v>
      </c>
      <c r="B9" s="92" t="s">
        <v>302</v>
      </c>
      <c r="C9" s="93">
        <f>SUM(C10:C18)</f>
        <v>0</v>
      </c>
      <c r="D9" s="94"/>
      <c r="E9" s="95"/>
    </row>
    <row r="10" spans="1:5" x14ac:dyDescent="0.2">
      <c r="A10" s="91">
        <v>4111</v>
      </c>
      <c r="B10" s="92" t="s">
        <v>303</v>
      </c>
      <c r="C10" s="93">
        <v>0</v>
      </c>
      <c r="D10" s="94"/>
      <c r="E10" s="95"/>
    </row>
    <row r="11" spans="1:5" x14ac:dyDescent="0.2">
      <c r="A11" s="91">
        <v>4112</v>
      </c>
      <c r="B11" s="92" t="s">
        <v>304</v>
      </c>
      <c r="C11" s="93">
        <v>0</v>
      </c>
      <c r="D11" s="94"/>
      <c r="E11" s="95"/>
    </row>
    <row r="12" spans="1:5" x14ac:dyDescent="0.2">
      <c r="A12" s="91">
        <v>4113</v>
      </c>
      <c r="B12" s="92" t="s">
        <v>305</v>
      </c>
      <c r="C12" s="93">
        <v>0</v>
      </c>
      <c r="D12" s="94"/>
      <c r="E12" s="95"/>
    </row>
    <row r="13" spans="1:5" x14ac:dyDescent="0.2">
      <c r="A13" s="91">
        <v>4114</v>
      </c>
      <c r="B13" s="92" t="s">
        <v>306</v>
      </c>
      <c r="C13" s="93">
        <v>0</v>
      </c>
      <c r="D13" s="94"/>
      <c r="E13" s="95"/>
    </row>
    <row r="14" spans="1:5" x14ac:dyDescent="0.2">
      <c r="A14" s="91">
        <v>4115</v>
      </c>
      <c r="B14" s="92" t="s">
        <v>307</v>
      </c>
      <c r="C14" s="93">
        <v>0</v>
      </c>
      <c r="D14" s="94"/>
      <c r="E14" s="95"/>
    </row>
    <row r="15" spans="1:5" x14ac:dyDescent="0.2">
      <c r="A15" s="91">
        <v>4116</v>
      </c>
      <c r="B15" s="92" t="s">
        <v>308</v>
      </c>
      <c r="C15" s="93">
        <v>0</v>
      </c>
      <c r="D15" s="94"/>
      <c r="E15" s="95"/>
    </row>
    <row r="16" spans="1:5" x14ac:dyDescent="0.2">
      <c r="A16" s="91">
        <v>4117</v>
      </c>
      <c r="B16" s="92" t="s">
        <v>309</v>
      </c>
      <c r="C16" s="93">
        <v>0</v>
      </c>
      <c r="D16" s="94"/>
      <c r="E16" s="95"/>
    </row>
    <row r="17" spans="1:5" ht="22.5" x14ac:dyDescent="0.2">
      <c r="A17" s="91">
        <v>4118</v>
      </c>
      <c r="B17" s="96" t="s">
        <v>489</v>
      </c>
      <c r="C17" s="93">
        <v>0</v>
      </c>
      <c r="D17" s="94"/>
      <c r="E17" s="95"/>
    </row>
    <row r="18" spans="1:5" x14ac:dyDescent="0.2">
      <c r="A18" s="91">
        <v>4119</v>
      </c>
      <c r="B18" s="92" t="s">
        <v>310</v>
      </c>
      <c r="C18" s="93">
        <v>0</v>
      </c>
      <c r="D18" s="94"/>
      <c r="E18" s="95"/>
    </row>
    <row r="19" spans="1:5" x14ac:dyDescent="0.2">
      <c r="A19" s="91">
        <v>4120</v>
      </c>
      <c r="B19" s="92" t="s">
        <v>311</v>
      </c>
      <c r="C19" s="93">
        <f>SUM(C20:C24)</f>
        <v>0</v>
      </c>
      <c r="D19" s="94"/>
      <c r="E19" s="95"/>
    </row>
    <row r="20" spans="1:5" x14ac:dyDescent="0.2">
      <c r="A20" s="91">
        <v>4121</v>
      </c>
      <c r="B20" s="92" t="s">
        <v>312</v>
      </c>
      <c r="C20" s="93">
        <v>0</v>
      </c>
      <c r="D20" s="94"/>
      <c r="E20" s="95"/>
    </row>
    <row r="21" spans="1:5" x14ac:dyDescent="0.2">
      <c r="A21" s="91">
        <v>4122</v>
      </c>
      <c r="B21" s="92" t="s">
        <v>490</v>
      </c>
      <c r="C21" s="93">
        <v>0</v>
      </c>
      <c r="D21" s="94"/>
      <c r="E21" s="95"/>
    </row>
    <row r="22" spans="1:5" x14ac:dyDescent="0.2">
      <c r="A22" s="91">
        <v>4123</v>
      </c>
      <c r="B22" s="92" t="s">
        <v>313</v>
      </c>
      <c r="C22" s="93">
        <v>0</v>
      </c>
      <c r="D22" s="94"/>
      <c r="E22" s="95"/>
    </row>
    <row r="23" spans="1:5" x14ac:dyDescent="0.2">
      <c r="A23" s="91">
        <v>4124</v>
      </c>
      <c r="B23" s="92" t="s">
        <v>314</v>
      </c>
      <c r="C23" s="93">
        <v>0</v>
      </c>
      <c r="D23" s="94"/>
      <c r="E23" s="95"/>
    </row>
    <row r="24" spans="1:5" x14ac:dyDescent="0.2">
      <c r="A24" s="91">
        <v>4129</v>
      </c>
      <c r="B24" s="92" t="s">
        <v>315</v>
      </c>
      <c r="C24" s="93">
        <v>0</v>
      </c>
      <c r="D24" s="94"/>
      <c r="E24" s="95"/>
    </row>
    <row r="25" spans="1:5" x14ac:dyDescent="0.2">
      <c r="A25" s="91">
        <v>4130</v>
      </c>
      <c r="B25" s="92" t="s">
        <v>316</v>
      </c>
      <c r="C25" s="93">
        <f>SUM(C26:C27)</f>
        <v>0</v>
      </c>
      <c r="D25" s="94"/>
      <c r="E25" s="95"/>
    </row>
    <row r="26" spans="1:5" x14ac:dyDescent="0.2">
      <c r="A26" s="91">
        <v>4131</v>
      </c>
      <c r="B26" s="92" t="s">
        <v>317</v>
      </c>
      <c r="C26" s="93">
        <v>0</v>
      </c>
      <c r="D26" s="94"/>
      <c r="E26" s="95"/>
    </row>
    <row r="27" spans="1:5" ht="22.5" x14ac:dyDescent="0.2">
      <c r="A27" s="91">
        <v>4132</v>
      </c>
      <c r="B27" s="96" t="s">
        <v>491</v>
      </c>
      <c r="C27" s="93">
        <v>0</v>
      </c>
      <c r="D27" s="94"/>
      <c r="E27" s="95"/>
    </row>
    <row r="28" spans="1:5" x14ac:dyDescent="0.2">
      <c r="A28" s="91">
        <v>4140</v>
      </c>
      <c r="B28" s="92" t="s">
        <v>318</v>
      </c>
      <c r="C28" s="93">
        <f>SUM(C29:C33)</f>
        <v>0</v>
      </c>
      <c r="D28" s="94"/>
      <c r="E28" s="95"/>
    </row>
    <row r="29" spans="1:5" x14ac:dyDescent="0.2">
      <c r="A29" s="91">
        <v>4141</v>
      </c>
      <c r="B29" s="92" t="s">
        <v>319</v>
      </c>
      <c r="C29" s="93">
        <v>0</v>
      </c>
      <c r="D29" s="94"/>
      <c r="E29" s="95"/>
    </row>
    <row r="30" spans="1:5" x14ac:dyDescent="0.2">
      <c r="A30" s="91">
        <v>4143</v>
      </c>
      <c r="B30" s="92" t="s">
        <v>320</v>
      </c>
      <c r="C30" s="93">
        <v>0</v>
      </c>
      <c r="D30" s="94"/>
      <c r="E30" s="95"/>
    </row>
    <row r="31" spans="1:5" x14ac:dyDescent="0.2">
      <c r="A31" s="91">
        <v>4144</v>
      </c>
      <c r="B31" s="92" t="s">
        <v>321</v>
      </c>
      <c r="C31" s="93">
        <v>0</v>
      </c>
      <c r="D31" s="94"/>
      <c r="E31" s="95"/>
    </row>
    <row r="32" spans="1:5" ht="22.5" x14ac:dyDescent="0.2">
      <c r="A32" s="91">
        <v>4145</v>
      </c>
      <c r="B32" s="96" t="s">
        <v>492</v>
      </c>
      <c r="C32" s="93">
        <v>0</v>
      </c>
      <c r="D32" s="94"/>
      <c r="E32" s="95"/>
    </row>
    <row r="33" spans="1:5" x14ac:dyDescent="0.2">
      <c r="A33" s="91">
        <v>4149</v>
      </c>
      <c r="B33" s="92" t="s">
        <v>322</v>
      </c>
      <c r="C33" s="93">
        <v>0</v>
      </c>
      <c r="D33" s="94"/>
      <c r="E33" s="95"/>
    </row>
    <row r="34" spans="1:5" x14ac:dyDescent="0.2">
      <c r="A34" s="91">
        <v>4150</v>
      </c>
      <c r="B34" s="92" t="s">
        <v>493</v>
      </c>
      <c r="C34" s="93">
        <f>SUM(C35:C36)</f>
        <v>455.23</v>
      </c>
      <c r="D34" s="94"/>
      <c r="E34" s="95"/>
    </row>
    <row r="35" spans="1:5" x14ac:dyDescent="0.2">
      <c r="A35" s="91">
        <v>4151</v>
      </c>
      <c r="B35" s="92" t="s">
        <v>493</v>
      </c>
      <c r="C35" s="93">
        <v>455.23</v>
      </c>
      <c r="D35" s="192" t="s">
        <v>696</v>
      </c>
      <c r="E35" s="95"/>
    </row>
    <row r="36" spans="1:5" ht="22.5" x14ac:dyDescent="0.2">
      <c r="A36" s="91">
        <v>4154</v>
      </c>
      <c r="B36" s="96" t="s">
        <v>494</v>
      </c>
      <c r="C36" s="93">
        <v>0</v>
      </c>
      <c r="D36" s="94"/>
      <c r="E36" s="95"/>
    </row>
    <row r="37" spans="1:5" x14ac:dyDescent="0.2">
      <c r="A37" s="91">
        <v>4160</v>
      </c>
      <c r="B37" s="92" t="s">
        <v>495</v>
      </c>
      <c r="C37" s="93">
        <f>SUM(C38:C45)</f>
        <v>0</v>
      </c>
      <c r="D37" s="94"/>
      <c r="E37" s="95"/>
    </row>
    <row r="38" spans="1:5" x14ac:dyDescent="0.2">
      <c r="A38" s="91">
        <v>4161</v>
      </c>
      <c r="B38" s="92" t="s">
        <v>323</v>
      </c>
      <c r="C38" s="93">
        <v>0</v>
      </c>
      <c r="D38" s="94"/>
      <c r="E38" s="95"/>
    </row>
    <row r="39" spans="1:5" x14ac:dyDescent="0.2">
      <c r="A39" s="91">
        <v>4162</v>
      </c>
      <c r="B39" s="92" t="s">
        <v>324</v>
      </c>
      <c r="C39" s="93">
        <v>0</v>
      </c>
      <c r="D39" s="94"/>
      <c r="E39" s="95"/>
    </row>
    <row r="40" spans="1:5" x14ac:dyDescent="0.2">
      <c r="A40" s="91">
        <v>4163</v>
      </c>
      <c r="B40" s="92" t="s">
        <v>325</v>
      </c>
      <c r="C40" s="93">
        <v>0</v>
      </c>
      <c r="D40" s="94"/>
      <c r="E40" s="95"/>
    </row>
    <row r="41" spans="1:5" x14ac:dyDescent="0.2">
      <c r="A41" s="91">
        <v>4164</v>
      </c>
      <c r="B41" s="92" t="s">
        <v>326</v>
      </c>
      <c r="C41" s="93">
        <v>0</v>
      </c>
      <c r="D41" s="94"/>
      <c r="E41" s="95"/>
    </row>
    <row r="42" spans="1:5" x14ac:dyDescent="0.2">
      <c r="A42" s="91">
        <v>4165</v>
      </c>
      <c r="B42" s="92" t="s">
        <v>327</v>
      </c>
      <c r="C42" s="93">
        <v>0</v>
      </c>
      <c r="D42" s="94"/>
      <c r="E42" s="95"/>
    </row>
    <row r="43" spans="1:5" ht="22.5" x14ac:dyDescent="0.2">
      <c r="A43" s="91">
        <v>4166</v>
      </c>
      <c r="B43" s="96" t="s">
        <v>496</v>
      </c>
      <c r="C43" s="93">
        <v>0</v>
      </c>
      <c r="D43" s="94"/>
      <c r="E43" s="95"/>
    </row>
    <row r="44" spans="1:5" x14ac:dyDescent="0.2">
      <c r="A44" s="91">
        <v>4168</v>
      </c>
      <c r="B44" s="92" t="s">
        <v>328</v>
      </c>
      <c r="C44" s="93">
        <v>0</v>
      </c>
      <c r="D44" s="94"/>
      <c r="E44" s="95"/>
    </row>
    <row r="45" spans="1:5" x14ac:dyDescent="0.2">
      <c r="A45" s="91">
        <v>4169</v>
      </c>
      <c r="B45" s="92" t="s">
        <v>329</v>
      </c>
      <c r="C45" s="93">
        <v>0</v>
      </c>
      <c r="D45" s="94"/>
      <c r="E45" s="95"/>
    </row>
    <row r="46" spans="1:5" x14ac:dyDescent="0.2">
      <c r="A46" s="91">
        <v>4170</v>
      </c>
      <c r="B46" s="92" t="s">
        <v>497</v>
      </c>
      <c r="C46" s="93">
        <f>SUM(C47:C54)</f>
        <v>3360901.01</v>
      </c>
      <c r="D46" s="94"/>
      <c r="E46" s="95"/>
    </row>
    <row r="47" spans="1:5" x14ac:dyDescent="0.2">
      <c r="A47" s="91">
        <v>4171</v>
      </c>
      <c r="B47" s="97" t="s">
        <v>498</v>
      </c>
      <c r="C47" s="93">
        <v>0</v>
      </c>
      <c r="D47" s="94"/>
      <c r="E47" s="95"/>
    </row>
    <row r="48" spans="1:5" x14ac:dyDescent="0.2">
      <c r="A48" s="91">
        <v>4172</v>
      </c>
      <c r="B48" s="92" t="s">
        <v>499</v>
      </c>
      <c r="C48" s="93">
        <v>0</v>
      </c>
      <c r="D48" s="94"/>
      <c r="E48" s="95"/>
    </row>
    <row r="49" spans="1:5" ht="36.75" customHeight="1" x14ac:dyDescent="0.2">
      <c r="A49" s="91">
        <v>4173</v>
      </c>
      <c r="B49" s="193" t="s">
        <v>500</v>
      </c>
      <c r="C49" s="194">
        <v>3360901.01</v>
      </c>
      <c r="D49" s="227" t="s">
        <v>697</v>
      </c>
      <c r="E49" s="227"/>
    </row>
    <row r="50" spans="1:5" ht="22.5" x14ac:dyDescent="0.2">
      <c r="A50" s="91">
        <v>4174</v>
      </c>
      <c r="B50" s="96" t="s">
        <v>501</v>
      </c>
      <c r="C50" s="93">
        <v>0</v>
      </c>
      <c r="D50" s="94"/>
      <c r="E50" s="95"/>
    </row>
    <row r="51" spans="1:5" ht="22.5" x14ac:dyDescent="0.2">
      <c r="A51" s="91">
        <v>4175</v>
      </c>
      <c r="B51" s="96" t="s">
        <v>502</v>
      </c>
      <c r="C51" s="93">
        <v>0</v>
      </c>
      <c r="D51" s="94"/>
      <c r="E51" s="95"/>
    </row>
    <row r="52" spans="1:5" ht="22.5" x14ac:dyDescent="0.2">
      <c r="A52" s="91">
        <v>4176</v>
      </c>
      <c r="B52" s="96" t="s">
        <v>503</v>
      </c>
      <c r="C52" s="93">
        <v>0</v>
      </c>
      <c r="D52" s="94"/>
      <c r="E52" s="95"/>
    </row>
    <row r="53" spans="1:5" ht="22.5" x14ac:dyDescent="0.2">
      <c r="A53" s="91">
        <v>4177</v>
      </c>
      <c r="B53" s="96" t="s">
        <v>504</v>
      </c>
      <c r="C53" s="93">
        <v>0</v>
      </c>
      <c r="D53" s="94"/>
      <c r="E53" s="95"/>
    </row>
    <row r="54" spans="1:5" ht="22.5" x14ac:dyDescent="0.2">
      <c r="A54" s="91">
        <v>4178</v>
      </c>
      <c r="B54" s="96" t="s">
        <v>505</v>
      </c>
      <c r="C54" s="93">
        <v>0</v>
      </c>
      <c r="D54" s="94"/>
      <c r="E54" s="95"/>
    </row>
    <row r="55" spans="1:5" x14ac:dyDescent="0.2">
      <c r="A55" s="37"/>
      <c r="B55" s="38"/>
      <c r="C55" s="39"/>
      <c r="D55" s="41"/>
      <c r="E55" s="36"/>
    </row>
    <row r="56" spans="1:5" x14ac:dyDescent="0.2">
      <c r="A56" s="34" t="s">
        <v>570</v>
      </c>
      <c r="B56" s="34"/>
      <c r="C56" s="34"/>
      <c r="D56" s="34"/>
      <c r="E56" s="34"/>
    </row>
    <row r="57" spans="1:5" x14ac:dyDescent="0.2">
      <c r="A57" s="35" t="s">
        <v>146</v>
      </c>
      <c r="B57" s="35" t="s">
        <v>143</v>
      </c>
      <c r="C57" s="35" t="s">
        <v>144</v>
      </c>
      <c r="D57" s="35" t="s">
        <v>300</v>
      </c>
      <c r="E57" s="35"/>
    </row>
    <row r="58" spans="1:5" ht="33.75" x14ac:dyDescent="0.2">
      <c r="A58" s="86">
        <v>4200</v>
      </c>
      <c r="B58" s="98" t="s">
        <v>506</v>
      </c>
      <c r="C58" s="88">
        <f>+C59+C65</f>
        <v>21865743.75</v>
      </c>
      <c r="D58" s="89"/>
      <c r="E58" s="90"/>
    </row>
    <row r="59" spans="1:5" ht="22.5" x14ac:dyDescent="0.2">
      <c r="A59" s="91">
        <v>4210</v>
      </c>
      <c r="B59" s="96" t="s">
        <v>507</v>
      </c>
      <c r="C59" s="93">
        <f>SUM(C60:C64)</f>
        <v>0</v>
      </c>
      <c r="D59" s="94"/>
      <c r="E59" s="95"/>
    </row>
    <row r="60" spans="1:5" x14ac:dyDescent="0.2">
      <c r="A60" s="91">
        <v>4211</v>
      </c>
      <c r="B60" s="92" t="s">
        <v>330</v>
      </c>
      <c r="C60" s="93">
        <v>0</v>
      </c>
      <c r="D60" s="94"/>
      <c r="E60" s="95"/>
    </row>
    <row r="61" spans="1:5" x14ac:dyDescent="0.2">
      <c r="A61" s="91">
        <v>4212</v>
      </c>
      <c r="B61" s="92" t="s">
        <v>331</v>
      </c>
      <c r="C61" s="93">
        <v>0</v>
      </c>
      <c r="D61" s="94"/>
      <c r="E61" s="95"/>
    </row>
    <row r="62" spans="1:5" x14ac:dyDescent="0.2">
      <c r="A62" s="91">
        <v>4213</v>
      </c>
      <c r="B62" s="92" t="s">
        <v>332</v>
      </c>
      <c r="C62" s="93">
        <v>0</v>
      </c>
      <c r="D62" s="94"/>
      <c r="E62" s="95"/>
    </row>
    <row r="63" spans="1:5" x14ac:dyDescent="0.2">
      <c r="A63" s="91">
        <v>4214</v>
      </c>
      <c r="B63" s="92" t="s">
        <v>508</v>
      </c>
      <c r="C63" s="93">
        <v>0</v>
      </c>
      <c r="D63" s="94"/>
      <c r="E63" s="95"/>
    </row>
    <row r="64" spans="1:5" x14ac:dyDescent="0.2">
      <c r="A64" s="91">
        <v>4215</v>
      </c>
      <c r="B64" s="92" t="s">
        <v>509</v>
      </c>
      <c r="C64" s="93">
        <v>0</v>
      </c>
      <c r="D64" s="94"/>
      <c r="E64" s="95"/>
    </row>
    <row r="65" spans="1:5" x14ac:dyDescent="0.2">
      <c r="A65" s="91">
        <v>4220</v>
      </c>
      <c r="B65" s="92" t="s">
        <v>333</v>
      </c>
      <c r="C65" s="93">
        <f>SUM(C66:C69)</f>
        <v>21865743.75</v>
      </c>
      <c r="D65" s="94"/>
      <c r="E65" s="95"/>
    </row>
    <row r="66" spans="1:5" x14ac:dyDescent="0.2">
      <c r="A66" s="91">
        <v>4221</v>
      </c>
      <c r="B66" s="92" t="s">
        <v>334</v>
      </c>
      <c r="C66" s="93">
        <v>21865743.75</v>
      </c>
      <c r="D66" s="228" t="s">
        <v>698</v>
      </c>
      <c r="E66" s="228"/>
    </row>
    <row r="67" spans="1:5" x14ac:dyDescent="0.2">
      <c r="A67" s="91">
        <v>4223</v>
      </c>
      <c r="B67" s="92" t="s">
        <v>335</v>
      </c>
      <c r="C67" s="93">
        <v>0</v>
      </c>
      <c r="D67" s="94"/>
      <c r="E67" s="95"/>
    </row>
    <row r="68" spans="1:5" x14ac:dyDescent="0.2">
      <c r="A68" s="91">
        <v>4225</v>
      </c>
      <c r="B68" s="92" t="s">
        <v>337</v>
      </c>
      <c r="C68" s="93">
        <v>0</v>
      </c>
      <c r="D68" s="94"/>
      <c r="E68" s="95"/>
    </row>
    <row r="69" spans="1:5" x14ac:dyDescent="0.2">
      <c r="A69" s="91">
        <v>4227</v>
      </c>
      <c r="B69" s="92" t="s">
        <v>510</v>
      </c>
      <c r="C69" s="93">
        <v>0</v>
      </c>
      <c r="D69" s="94"/>
      <c r="E69" s="95"/>
    </row>
    <row r="70" spans="1:5" x14ac:dyDescent="0.2">
      <c r="A70" s="36"/>
      <c r="B70" s="36"/>
      <c r="C70" s="36"/>
      <c r="D70" s="36"/>
      <c r="E70" s="36"/>
    </row>
    <row r="71" spans="1:5" x14ac:dyDescent="0.2">
      <c r="A71" s="43" t="s">
        <v>578</v>
      </c>
      <c r="B71" s="34"/>
      <c r="C71" s="34"/>
      <c r="D71" s="34"/>
      <c r="E71" s="34"/>
    </row>
    <row r="72" spans="1:5" x14ac:dyDescent="0.2">
      <c r="A72" s="35" t="s">
        <v>146</v>
      </c>
      <c r="B72" s="35" t="s">
        <v>143</v>
      </c>
      <c r="C72" s="35" t="s">
        <v>144</v>
      </c>
      <c r="D72" s="35" t="s">
        <v>147</v>
      </c>
      <c r="E72" s="35" t="s">
        <v>207</v>
      </c>
    </row>
    <row r="73" spans="1:5" x14ac:dyDescent="0.2">
      <c r="A73" s="99">
        <v>4300</v>
      </c>
      <c r="B73" s="87" t="s">
        <v>338</v>
      </c>
      <c r="C73" s="88">
        <f>C74+C77+C83+C85+C87</f>
        <v>341874.98</v>
      </c>
      <c r="D73" s="100"/>
      <c r="E73" s="100"/>
    </row>
    <row r="74" spans="1:5" x14ac:dyDescent="0.2">
      <c r="A74" s="101">
        <v>4310</v>
      </c>
      <c r="B74" s="92" t="s">
        <v>339</v>
      </c>
      <c r="C74" s="93">
        <f>SUM(C75:C76)</f>
        <v>0</v>
      </c>
      <c r="D74" s="102"/>
      <c r="E74" s="102"/>
    </row>
    <row r="75" spans="1:5" x14ac:dyDescent="0.2">
      <c r="A75" s="101">
        <v>4311</v>
      </c>
      <c r="B75" s="92" t="s">
        <v>511</v>
      </c>
      <c r="C75" s="93">
        <v>0</v>
      </c>
      <c r="D75" s="102"/>
      <c r="E75" s="102"/>
    </row>
    <row r="76" spans="1:5" x14ac:dyDescent="0.2">
      <c r="A76" s="101">
        <v>4319</v>
      </c>
      <c r="B76" s="92" t="s">
        <v>340</v>
      </c>
      <c r="C76" s="93">
        <v>0</v>
      </c>
      <c r="D76" s="102"/>
      <c r="E76" s="102"/>
    </row>
    <row r="77" spans="1:5" x14ac:dyDescent="0.2">
      <c r="A77" s="101">
        <v>4320</v>
      </c>
      <c r="B77" s="92" t="s">
        <v>341</v>
      </c>
      <c r="C77" s="93">
        <f>SUM(C78:C82)</f>
        <v>0</v>
      </c>
      <c r="D77" s="102"/>
      <c r="E77" s="102"/>
    </row>
    <row r="78" spans="1:5" x14ac:dyDescent="0.2">
      <c r="A78" s="101">
        <v>4321</v>
      </c>
      <c r="B78" s="92" t="s">
        <v>342</v>
      </c>
      <c r="C78" s="93">
        <v>0</v>
      </c>
      <c r="D78" s="102"/>
      <c r="E78" s="102"/>
    </row>
    <row r="79" spans="1:5" x14ac:dyDescent="0.2">
      <c r="A79" s="101">
        <v>4322</v>
      </c>
      <c r="B79" s="92" t="s">
        <v>343</v>
      </c>
      <c r="C79" s="93">
        <v>0</v>
      </c>
      <c r="D79" s="102"/>
      <c r="E79" s="102"/>
    </row>
    <row r="80" spans="1:5" x14ac:dyDescent="0.2">
      <c r="A80" s="101">
        <v>4323</v>
      </c>
      <c r="B80" s="92" t="s">
        <v>344</v>
      </c>
      <c r="C80" s="93">
        <v>0</v>
      </c>
      <c r="D80" s="102"/>
      <c r="E80" s="102"/>
    </row>
    <row r="81" spans="1:5" x14ac:dyDescent="0.2">
      <c r="A81" s="101">
        <v>4324</v>
      </c>
      <c r="B81" s="92" t="s">
        <v>345</v>
      </c>
      <c r="C81" s="93">
        <v>0</v>
      </c>
      <c r="D81" s="102"/>
      <c r="E81" s="102"/>
    </row>
    <row r="82" spans="1:5" x14ac:dyDescent="0.2">
      <c r="A82" s="101">
        <v>4325</v>
      </c>
      <c r="B82" s="92" t="s">
        <v>346</v>
      </c>
      <c r="C82" s="93">
        <v>0</v>
      </c>
      <c r="D82" s="102"/>
      <c r="E82" s="102"/>
    </row>
    <row r="83" spans="1:5" x14ac:dyDescent="0.2">
      <c r="A83" s="101">
        <v>4330</v>
      </c>
      <c r="B83" s="92" t="s">
        <v>347</v>
      </c>
      <c r="C83" s="93">
        <f>SUM(C84)</f>
        <v>0</v>
      </c>
      <c r="D83" s="102"/>
      <c r="E83" s="102"/>
    </row>
    <row r="84" spans="1:5" x14ac:dyDescent="0.2">
      <c r="A84" s="101">
        <v>4331</v>
      </c>
      <c r="B84" s="92" t="s">
        <v>347</v>
      </c>
      <c r="C84" s="93">
        <v>0</v>
      </c>
      <c r="D84" s="102"/>
      <c r="E84" s="102"/>
    </row>
    <row r="85" spans="1:5" x14ac:dyDescent="0.2">
      <c r="A85" s="101">
        <v>4340</v>
      </c>
      <c r="B85" s="92" t="s">
        <v>348</v>
      </c>
      <c r="C85" s="93">
        <f>SUM(C86)</f>
        <v>0</v>
      </c>
      <c r="D85" s="102"/>
      <c r="E85" s="102"/>
    </row>
    <row r="86" spans="1:5" x14ac:dyDescent="0.2">
      <c r="A86" s="101">
        <v>4341</v>
      </c>
      <c r="B86" s="92" t="s">
        <v>348</v>
      </c>
      <c r="C86" s="93">
        <v>0</v>
      </c>
      <c r="D86" s="102"/>
      <c r="E86" s="102"/>
    </row>
    <row r="87" spans="1:5" x14ac:dyDescent="0.2">
      <c r="A87" s="101">
        <v>4390</v>
      </c>
      <c r="B87" s="92" t="s">
        <v>349</v>
      </c>
      <c r="C87" s="93">
        <f>SUM(C88:C94)</f>
        <v>341874.98</v>
      </c>
      <c r="D87" s="102"/>
      <c r="E87" s="102"/>
    </row>
    <row r="88" spans="1:5" x14ac:dyDescent="0.2">
      <c r="A88" s="101">
        <v>4392</v>
      </c>
      <c r="B88" s="92" t="s">
        <v>350</v>
      </c>
      <c r="C88" s="93">
        <v>0</v>
      </c>
      <c r="D88" s="102"/>
      <c r="E88" s="102"/>
    </row>
    <row r="89" spans="1:5" x14ac:dyDescent="0.2">
      <c r="A89" s="101">
        <v>4393</v>
      </c>
      <c r="B89" s="92" t="s">
        <v>512</v>
      </c>
      <c r="C89" s="93">
        <v>0</v>
      </c>
      <c r="D89" s="102"/>
      <c r="E89" s="102"/>
    </row>
    <row r="90" spans="1:5" x14ac:dyDescent="0.2">
      <c r="A90" s="101">
        <v>4394</v>
      </c>
      <c r="B90" s="92" t="s">
        <v>351</v>
      </c>
      <c r="C90" s="93">
        <v>0</v>
      </c>
      <c r="D90" s="102"/>
      <c r="E90" s="102"/>
    </row>
    <row r="91" spans="1:5" x14ac:dyDescent="0.2">
      <c r="A91" s="101">
        <v>4395</v>
      </c>
      <c r="B91" s="92" t="s">
        <v>352</v>
      </c>
      <c r="C91" s="93">
        <v>0</v>
      </c>
      <c r="D91" s="102"/>
      <c r="E91" s="102"/>
    </row>
    <row r="92" spans="1:5" x14ac:dyDescent="0.2">
      <c r="A92" s="101">
        <v>4396</v>
      </c>
      <c r="B92" s="92" t="s">
        <v>353</v>
      </c>
      <c r="C92" s="93">
        <v>0</v>
      </c>
      <c r="D92" s="102"/>
      <c r="E92" s="102"/>
    </row>
    <row r="93" spans="1:5" x14ac:dyDescent="0.2">
      <c r="A93" s="101">
        <v>4397</v>
      </c>
      <c r="B93" s="92" t="s">
        <v>513</v>
      </c>
      <c r="C93" s="93">
        <v>0</v>
      </c>
      <c r="D93" s="102"/>
      <c r="E93" s="102"/>
    </row>
    <row r="94" spans="1:5" ht="24.75" customHeight="1" x14ac:dyDescent="0.2">
      <c r="A94" s="91">
        <v>4399</v>
      </c>
      <c r="B94" s="195" t="s">
        <v>349</v>
      </c>
      <c r="C94" s="194">
        <v>341874.98</v>
      </c>
      <c r="D94" s="227" t="s">
        <v>699</v>
      </c>
      <c r="E94" s="227"/>
    </row>
    <row r="95" spans="1:5" x14ac:dyDescent="0.2">
      <c r="A95" s="36"/>
      <c r="B95" s="36"/>
      <c r="C95" s="36"/>
      <c r="D95" s="36"/>
      <c r="E95" s="36"/>
    </row>
    <row r="96" spans="1:5" x14ac:dyDescent="0.2">
      <c r="A96" s="43" t="s">
        <v>572</v>
      </c>
      <c r="B96" s="34"/>
      <c r="C96" s="34"/>
      <c r="D96" s="34"/>
      <c r="E96" s="34"/>
    </row>
    <row r="97" spans="1:5" x14ac:dyDescent="0.2">
      <c r="A97" s="35" t="s">
        <v>146</v>
      </c>
      <c r="B97" s="35" t="s">
        <v>143</v>
      </c>
      <c r="C97" s="198" t="s">
        <v>144</v>
      </c>
      <c r="D97" s="198" t="s">
        <v>354</v>
      </c>
      <c r="E97" s="198" t="s">
        <v>207</v>
      </c>
    </row>
    <row r="98" spans="1:5" x14ac:dyDescent="0.2">
      <c r="A98" s="99">
        <v>5000</v>
      </c>
      <c r="B98" s="87" t="s">
        <v>355</v>
      </c>
      <c r="C98" s="88">
        <f>C99+C127+C160+C170+C185+C218</f>
        <v>24833538.289999999</v>
      </c>
      <c r="D98" s="103">
        <v>1</v>
      </c>
      <c r="E98" s="100"/>
    </row>
    <row r="99" spans="1:5" x14ac:dyDescent="0.2">
      <c r="A99" s="101">
        <v>5100</v>
      </c>
      <c r="B99" s="92" t="s">
        <v>356</v>
      </c>
      <c r="C99" s="93">
        <f>C100+C107+C117</f>
        <v>22008223.349999998</v>
      </c>
      <c r="D99" s="104">
        <f t="shared" ref="D99:D130" si="0">C99/$C$98</f>
        <v>0.88622986756833988</v>
      </c>
      <c r="E99" s="102"/>
    </row>
    <row r="100" spans="1:5" x14ac:dyDescent="0.2">
      <c r="A100" s="101">
        <v>5110</v>
      </c>
      <c r="B100" s="92" t="s">
        <v>357</v>
      </c>
      <c r="C100" s="93">
        <f>SUM(C101:C106)</f>
        <v>18292672.32</v>
      </c>
      <c r="D100" s="104">
        <f t="shared" si="0"/>
        <v>0.73661159784734009</v>
      </c>
      <c r="E100" s="102"/>
    </row>
    <row r="101" spans="1:5" ht="33.75" x14ac:dyDescent="0.2">
      <c r="A101" s="91">
        <v>5111</v>
      </c>
      <c r="B101" s="195" t="s">
        <v>358</v>
      </c>
      <c r="C101" s="194">
        <v>4803160.16</v>
      </c>
      <c r="D101" s="197">
        <f t="shared" si="0"/>
        <v>0.19341424906551247</v>
      </c>
      <c r="E101" s="196" t="s">
        <v>700</v>
      </c>
    </row>
    <row r="102" spans="1:5" x14ac:dyDescent="0.2">
      <c r="A102" s="101">
        <v>5112</v>
      </c>
      <c r="B102" s="92" t="s">
        <v>359</v>
      </c>
      <c r="C102" s="93">
        <v>1268102.0900000001</v>
      </c>
      <c r="D102" s="104">
        <f t="shared" si="0"/>
        <v>5.106409224458526E-2</v>
      </c>
      <c r="E102" s="102"/>
    </row>
    <row r="103" spans="1:5" ht="56.25" x14ac:dyDescent="0.2">
      <c r="A103" s="91">
        <v>5113</v>
      </c>
      <c r="B103" s="195" t="s">
        <v>360</v>
      </c>
      <c r="C103" s="194">
        <v>3364640.42</v>
      </c>
      <c r="D103" s="197">
        <f t="shared" si="0"/>
        <v>0.13548775775358912</v>
      </c>
      <c r="E103" s="196" t="s">
        <v>701</v>
      </c>
    </row>
    <row r="104" spans="1:5" x14ac:dyDescent="0.2">
      <c r="A104" s="101">
        <v>5114</v>
      </c>
      <c r="B104" s="92" t="s">
        <v>361</v>
      </c>
      <c r="C104" s="93">
        <v>2214608.83</v>
      </c>
      <c r="D104" s="104">
        <f t="shared" si="0"/>
        <v>8.9178143047452141E-2</v>
      </c>
      <c r="E104" s="102"/>
    </row>
    <row r="105" spans="1:5" ht="45" x14ac:dyDescent="0.2">
      <c r="A105" s="91">
        <v>5115</v>
      </c>
      <c r="B105" s="195" t="s">
        <v>362</v>
      </c>
      <c r="C105" s="194">
        <v>6642160.8200000003</v>
      </c>
      <c r="D105" s="197">
        <f t="shared" si="0"/>
        <v>0.26746735573620106</v>
      </c>
      <c r="E105" s="196" t="s">
        <v>702</v>
      </c>
    </row>
    <row r="106" spans="1:5" x14ac:dyDescent="0.2">
      <c r="A106" s="101">
        <v>5116</v>
      </c>
      <c r="B106" s="92" t="s">
        <v>363</v>
      </c>
      <c r="C106" s="93">
        <v>0</v>
      </c>
      <c r="D106" s="104">
        <f t="shared" si="0"/>
        <v>0</v>
      </c>
      <c r="E106" s="102"/>
    </row>
    <row r="107" spans="1:5" x14ac:dyDescent="0.2">
      <c r="A107" s="101">
        <v>5120</v>
      </c>
      <c r="B107" s="92" t="s">
        <v>364</v>
      </c>
      <c r="C107" s="93">
        <f>SUM(C108:C116)</f>
        <v>1590754.4</v>
      </c>
      <c r="D107" s="104">
        <f t="shared" si="0"/>
        <v>6.4056695482679851E-2</v>
      </c>
      <c r="E107" s="102"/>
    </row>
    <row r="108" spans="1:5" x14ac:dyDescent="0.2">
      <c r="A108" s="101">
        <v>5121</v>
      </c>
      <c r="B108" s="92" t="s">
        <v>365</v>
      </c>
      <c r="C108" s="93">
        <v>340211.84</v>
      </c>
      <c r="D108" s="104">
        <f t="shared" si="0"/>
        <v>1.369969257006751E-2</v>
      </c>
      <c r="E108" s="102"/>
    </row>
    <row r="109" spans="1:5" x14ac:dyDescent="0.2">
      <c r="A109" s="101">
        <v>5122</v>
      </c>
      <c r="B109" s="92" t="s">
        <v>366</v>
      </c>
      <c r="C109" s="93">
        <v>107706.31</v>
      </c>
      <c r="D109" s="104">
        <f t="shared" si="0"/>
        <v>4.3371310500433724E-3</v>
      </c>
      <c r="E109" s="102"/>
    </row>
    <row r="110" spans="1:5" x14ac:dyDescent="0.2">
      <c r="A110" s="101">
        <v>5123</v>
      </c>
      <c r="B110" s="92" t="s">
        <v>367</v>
      </c>
      <c r="C110" s="93">
        <v>465419.84</v>
      </c>
      <c r="D110" s="104">
        <f t="shared" si="0"/>
        <v>1.8741583843789825E-2</v>
      </c>
      <c r="E110" s="102"/>
    </row>
    <row r="111" spans="1:5" x14ac:dyDescent="0.2">
      <c r="A111" s="101">
        <v>5124</v>
      </c>
      <c r="B111" s="92" t="s">
        <v>368</v>
      </c>
      <c r="C111" s="93">
        <v>70694.81</v>
      </c>
      <c r="D111" s="104">
        <f t="shared" si="0"/>
        <v>2.8467473774555709E-3</v>
      </c>
      <c r="E111" s="102"/>
    </row>
    <row r="112" spans="1:5" x14ac:dyDescent="0.2">
      <c r="A112" s="101">
        <v>5125</v>
      </c>
      <c r="B112" s="92" t="s">
        <v>369</v>
      </c>
      <c r="C112" s="93">
        <v>24379.61</v>
      </c>
      <c r="D112" s="104">
        <f t="shared" si="0"/>
        <v>9.8172115931692322E-4</v>
      </c>
      <c r="E112" s="102"/>
    </row>
    <row r="113" spans="1:5" x14ac:dyDescent="0.2">
      <c r="A113" s="101">
        <v>5126</v>
      </c>
      <c r="B113" s="92" t="s">
        <v>370</v>
      </c>
      <c r="C113" s="93">
        <v>543125.81999999995</v>
      </c>
      <c r="D113" s="104">
        <f t="shared" si="0"/>
        <v>2.1870657884410557E-2</v>
      </c>
      <c r="E113" s="102"/>
    </row>
    <row r="114" spans="1:5" x14ac:dyDescent="0.2">
      <c r="A114" s="101">
        <v>5127</v>
      </c>
      <c r="B114" s="92" t="s">
        <v>371</v>
      </c>
      <c r="C114" s="93">
        <v>170</v>
      </c>
      <c r="D114" s="104">
        <f t="shared" si="0"/>
        <v>6.8455810853363501E-6</v>
      </c>
      <c r="E114" s="102"/>
    </row>
    <row r="115" spans="1:5" x14ac:dyDescent="0.2">
      <c r="A115" s="101">
        <v>5128</v>
      </c>
      <c r="B115" s="92" t="s">
        <v>372</v>
      </c>
      <c r="C115" s="93">
        <v>0</v>
      </c>
      <c r="D115" s="104">
        <f t="shared" si="0"/>
        <v>0</v>
      </c>
      <c r="E115" s="102"/>
    </row>
    <row r="116" spans="1:5" x14ac:dyDescent="0.2">
      <c r="A116" s="101">
        <v>5129</v>
      </c>
      <c r="B116" s="92" t="s">
        <v>373</v>
      </c>
      <c r="C116" s="93">
        <v>39046.17</v>
      </c>
      <c r="D116" s="104">
        <f t="shared" si="0"/>
        <v>1.5723160165107507E-3</v>
      </c>
      <c r="E116" s="102"/>
    </row>
    <row r="117" spans="1:5" x14ac:dyDescent="0.2">
      <c r="A117" s="101">
        <v>5130</v>
      </c>
      <c r="B117" s="92" t="s">
        <v>374</v>
      </c>
      <c r="C117" s="93">
        <f>SUM(C118:C126)</f>
        <v>2124796.6300000004</v>
      </c>
      <c r="D117" s="104">
        <f t="shared" si="0"/>
        <v>8.5561574238320129E-2</v>
      </c>
      <c r="E117" s="102"/>
    </row>
    <row r="118" spans="1:5" x14ac:dyDescent="0.2">
      <c r="A118" s="101">
        <v>5131</v>
      </c>
      <c r="B118" s="92" t="s">
        <v>375</v>
      </c>
      <c r="C118" s="93">
        <v>669375.72</v>
      </c>
      <c r="D118" s="104">
        <f t="shared" si="0"/>
        <v>2.695450451656118E-2</v>
      </c>
      <c r="E118" s="102"/>
    </row>
    <row r="119" spans="1:5" x14ac:dyDescent="0.2">
      <c r="A119" s="101">
        <v>5132</v>
      </c>
      <c r="B119" s="92" t="s">
        <v>376</v>
      </c>
      <c r="C119" s="93">
        <v>19724.32</v>
      </c>
      <c r="D119" s="104">
        <f t="shared" si="0"/>
        <v>7.9426136419483216E-4</v>
      </c>
      <c r="E119" s="102"/>
    </row>
    <row r="120" spans="1:5" x14ac:dyDescent="0.2">
      <c r="A120" s="101">
        <v>5133</v>
      </c>
      <c r="B120" s="92" t="s">
        <v>377</v>
      </c>
      <c r="C120" s="93">
        <v>55647.42</v>
      </c>
      <c r="D120" s="104">
        <f t="shared" si="0"/>
        <v>2.2408172105868687E-3</v>
      </c>
      <c r="E120" s="102"/>
    </row>
    <row r="121" spans="1:5" x14ac:dyDescent="0.2">
      <c r="A121" s="101">
        <v>5134</v>
      </c>
      <c r="B121" s="92" t="s">
        <v>378</v>
      </c>
      <c r="C121" s="93">
        <v>71652.5</v>
      </c>
      <c r="D121" s="104">
        <f t="shared" si="0"/>
        <v>2.8853117571591932E-3</v>
      </c>
      <c r="E121" s="102"/>
    </row>
    <row r="122" spans="1:5" x14ac:dyDescent="0.2">
      <c r="A122" s="101">
        <v>5135</v>
      </c>
      <c r="B122" s="92" t="s">
        <v>379</v>
      </c>
      <c r="C122" s="93">
        <v>898327.41</v>
      </c>
      <c r="D122" s="104">
        <f t="shared" si="0"/>
        <v>3.6173959566677606E-2</v>
      </c>
      <c r="E122" s="102"/>
    </row>
    <row r="123" spans="1:5" x14ac:dyDescent="0.2">
      <c r="A123" s="101">
        <v>5136</v>
      </c>
      <c r="B123" s="92" t="s">
        <v>380</v>
      </c>
      <c r="C123" s="93">
        <v>9512</v>
      </c>
      <c r="D123" s="104">
        <f t="shared" si="0"/>
        <v>3.8303039578658447E-4</v>
      </c>
      <c r="E123" s="102"/>
    </row>
    <row r="124" spans="1:5" x14ac:dyDescent="0.2">
      <c r="A124" s="101">
        <v>5137</v>
      </c>
      <c r="B124" s="92" t="s">
        <v>381</v>
      </c>
      <c r="C124" s="93">
        <v>34400.6</v>
      </c>
      <c r="D124" s="104">
        <f t="shared" si="0"/>
        <v>1.3852476275542449E-3</v>
      </c>
      <c r="E124" s="102"/>
    </row>
    <row r="125" spans="1:5" x14ac:dyDescent="0.2">
      <c r="A125" s="105">
        <v>5138</v>
      </c>
      <c r="B125" s="106" t="s">
        <v>382</v>
      </c>
      <c r="C125" s="107">
        <v>82399.72</v>
      </c>
      <c r="D125" s="108">
        <f t="shared" si="0"/>
        <v>3.3180821451118314E-3</v>
      </c>
      <c r="E125" s="109"/>
    </row>
    <row r="126" spans="1:5" x14ac:dyDescent="0.2">
      <c r="A126" s="99">
        <v>5139</v>
      </c>
      <c r="B126" s="87" t="s">
        <v>383</v>
      </c>
      <c r="C126" s="88">
        <v>283756.94</v>
      </c>
      <c r="D126" s="103">
        <f t="shared" si="0"/>
        <v>1.1426359654687773E-2</v>
      </c>
      <c r="E126" s="100"/>
    </row>
    <row r="127" spans="1:5" x14ac:dyDescent="0.2">
      <c r="A127" s="101">
        <v>5200</v>
      </c>
      <c r="B127" s="92" t="s">
        <v>384</v>
      </c>
      <c r="C127" s="93">
        <f>C128+C131+C134+C137+C142+C146+C149+C151+C157</f>
        <v>2124242.6</v>
      </c>
      <c r="D127" s="104">
        <f t="shared" si="0"/>
        <v>8.5539264489563005E-2</v>
      </c>
      <c r="E127" s="102"/>
    </row>
    <row r="128" spans="1:5" x14ac:dyDescent="0.2">
      <c r="A128" s="101">
        <v>5210</v>
      </c>
      <c r="B128" s="92" t="s">
        <v>385</v>
      </c>
      <c r="C128" s="93">
        <f>SUM(C129:C130)</f>
        <v>0</v>
      </c>
      <c r="D128" s="104">
        <f t="shared" si="0"/>
        <v>0</v>
      </c>
      <c r="E128" s="102"/>
    </row>
    <row r="129" spans="1:5" x14ac:dyDescent="0.2">
      <c r="A129" s="101">
        <v>5211</v>
      </c>
      <c r="B129" s="92" t="s">
        <v>386</v>
      </c>
      <c r="C129" s="93">
        <v>0</v>
      </c>
      <c r="D129" s="104">
        <f t="shared" si="0"/>
        <v>0</v>
      </c>
      <c r="E129" s="102"/>
    </row>
    <row r="130" spans="1:5" x14ac:dyDescent="0.2">
      <c r="A130" s="101">
        <v>5212</v>
      </c>
      <c r="B130" s="92" t="s">
        <v>387</v>
      </c>
      <c r="C130" s="93">
        <v>0</v>
      </c>
      <c r="D130" s="104">
        <f t="shared" si="0"/>
        <v>0</v>
      </c>
      <c r="E130" s="102"/>
    </row>
    <row r="131" spans="1:5" x14ac:dyDescent="0.2">
      <c r="A131" s="101">
        <v>5220</v>
      </c>
      <c r="B131" s="92" t="s">
        <v>388</v>
      </c>
      <c r="C131" s="93">
        <f>SUM(C132:C133)</f>
        <v>0</v>
      </c>
      <c r="D131" s="104">
        <f t="shared" ref="D131:D162" si="1">C131/$C$98</f>
        <v>0</v>
      </c>
      <c r="E131" s="102"/>
    </row>
    <row r="132" spans="1:5" x14ac:dyDescent="0.2">
      <c r="A132" s="101">
        <v>5221</v>
      </c>
      <c r="B132" s="92" t="s">
        <v>389</v>
      </c>
      <c r="C132" s="93">
        <v>0</v>
      </c>
      <c r="D132" s="104">
        <f t="shared" si="1"/>
        <v>0</v>
      </c>
      <c r="E132" s="102"/>
    </row>
    <row r="133" spans="1:5" x14ac:dyDescent="0.2">
      <c r="A133" s="101">
        <v>5222</v>
      </c>
      <c r="B133" s="92" t="s">
        <v>390</v>
      </c>
      <c r="C133" s="93">
        <v>0</v>
      </c>
      <c r="D133" s="104">
        <f t="shared" si="1"/>
        <v>0</v>
      </c>
      <c r="E133" s="102"/>
    </row>
    <row r="134" spans="1:5" x14ac:dyDescent="0.2">
      <c r="A134" s="101">
        <v>5230</v>
      </c>
      <c r="B134" s="92" t="s">
        <v>335</v>
      </c>
      <c r="C134" s="93">
        <f>SUM(C135:C136)</f>
        <v>0</v>
      </c>
      <c r="D134" s="104">
        <f t="shared" si="1"/>
        <v>0</v>
      </c>
      <c r="E134" s="102"/>
    </row>
    <row r="135" spans="1:5" x14ac:dyDescent="0.2">
      <c r="A135" s="101">
        <v>5231</v>
      </c>
      <c r="B135" s="92" t="s">
        <v>391</v>
      </c>
      <c r="C135" s="93">
        <v>0</v>
      </c>
      <c r="D135" s="104">
        <f t="shared" si="1"/>
        <v>0</v>
      </c>
      <c r="E135" s="102"/>
    </row>
    <row r="136" spans="1:5" x14ac:dyDescent="0.2">
      <c r="A136" s="101">
        <v>5232</v>
      </c>
      <c r="B136" s="92" t="s">
        <v>392</v>
      </c>
      <c r="C136" s="93">
        <v>0</v>
      </c>
      <c r="D136" s="104">
        <f t="shared" si="1"/>
        <v>0</v>
      </c>
      <c r="E136" s="102"/>
    </row>
    <row r="137" spans="1:5" x14ac:dyDescent="0.2">
      <c r="A137" s="101">
        <v>5240</v>
      </c>
      <c r="B137" s="92" t="s">
        <v>336</v>
      </c>
      <c r="C137" s="93">
        <f>SUM(C138:C141)</f>
        <v>1739924.2</v>
      </c>
      <c r="D137" s="104">
        <f t="shared" si="1"/>
        <v>7.0063483490817535E-2</v>
      </c>
      <c r="E137" s="102"/>
    </row>
    <row r="138" spans="1:5" x14ac:dyDescent="0.2">
      <c r="A138" s="101">
        <v>5241</v>
      </c>
      <c r="B138" s="92" t="s">
        <v>393</v>
      </c>
      <c r="C138" s="93">
        <v>1535924.2</v>
      </c>
      <c r="D138" s="104">
        <f t="shared" si="1"/>
        <v>6.1848786188413912E-2</v>
      </c>
      <c r="E138" s="102"/>
    </row>
    <row r="139" spans="1:5" x14ac:dyDescent="0.2">
      <c r="A139" s="101">
        <v>5242</v>
      </c>
      <c r="B139" s="92" t="s">
        <v>394</v>
      </c>
      <c r="C139" s="93">
        <v>204000</v>
      </c>
      <c r="D139" s="104">
        <f t="shared" si="1"/>
        <v>8.2146973024036195E-3</v>
      </c>
      <c r="E139" s="102"/>
    </row>
    <row r="140" spans="1:5" x14ac:dyDescent="0.2">
      <c r="A140" s="101">
        <v>5243</v>
      </c>
      <c r="B140" s="92" t="s">
        <v>395</v>
      </c>
      <c r="C140" s="93">
        <v>0</v>
      </c>
      <c r="D140" s="104">
        <f t="shared" si="1"/>
        <v>0</v>
      </c>
      <c r="E140" s="102"/>
    </row>
    <row r="141" spans="1:5" x14ac:dyDescent="0.2">
      <c r="A141" s="101">
        <v>5244</v>
      </c>
      <c r="B141" s="92" t="s">
        <v>396</v>
      </c>
      <c r="C141" s="93">
        <v>0</v>
      </c>
      <c r="D141" s="104">
        <f t="shared" si="1"/>
        <v>0</v>
      </c>
      <c r="E141" s="102"/>
    </row>
    <row r="142" spans="1:5" x14ac:dyDescent="0.2">
      <c r="A142" s="101">
        <v>5250</v>
      </c>
      <c r="B142" s="92" t="s">
        <v>337</v>
      </c>
      <c r="C142" s="93">
        <f>SUM(C143:C145)</f>
        <v>384318.4</v>
      </c>
      <c r="D142" s="104">
        <f t="shared" si="1"/>
        <v>1.5475780998745468E-2</v>
      </c>
      <c r="E142" s="102"/>
    </row>
    <row r="143" spans="1:5" x14ac:dyDescent="0.2">
      <c r="A143" s="101">
        <v>5251</v>
      </c>
      <c r="B143" s="92" t="s">
        <v>397</v>
      </c>
      <c r="C143" s="93">
        <v>384318.4</v>
      </c>
      <c r="D143" s="104">
        <f t="shared" si="1"/>
        <v>1.5475780998745468E-2</v>
      </c>
      <c r="E143" s="102"/>
    </row>
    <row r="144" spans="1:5" x14ac:dyDescent="0.2">
      <c r="A144" s="101">
        <v>5252</v>
      </c>
      <c r="B144" s="92" t="s">
        <v>398</v>
      </c>
      <c r="C144" s="93">
        <v>0</v>
      </c>
      <c r="D144" s="104">
        <f t="shared" si="1"/>
        <v>0</v>
      </c>
      <c r="E144" s="102"/>
    </row>
    <row r="145" spans="1:5" x14ac:dyDescent="0.2">
      <c r="A145" s="101">
        <v>5259</v>
      </c>
      <c r="B145" s="92" t="s">
        <v>399</v>
      </c>
      <c r="C145" s="93">
        <v>0</v>
      </c>
      <c r="D145" s="104">
        <f t="shared" si="1"/>
        <v>0</v>
      </c>
      <c r="E145" s="102"/>
    </row>
    <row r="146" spans="1:5" x14ac:dyDescent="0.2">
      <c r="A146" s="101">
        <v>5260</v>
      </c>
      <c r="B146" s="92" t="s">
        <v>400</v>
      </c>
      <c r="C146" s="93">
        <f>SUM(C147:C148)</f>
        <v>0</v>
      </c>
      <c r="D146" s="104">
        <f t="shared" si="1"/>
        <v>0</v>
      </c>
      <c r="E146" s="102"/>
    </row>
    <row r="147" spans="1:5" x14ac:dyDescent="0.2">
      <c r="A147" s="101">
        <v>5261</v>
      </c>
      <c r="B147" s="92" t="s">
        <v>401</v>
      </c>
      <c r="C147" s="93">
        <v>0</v>
      </c>
      <c r="D147" s="104">
        <f t="shared" si="1"/>
        <v>0</v>
      </c>
      <c r="E147" s="102"/>
    </row>
    <row r="148" spans="1:5" x14ac:dyDescent="0.2">
      <c r="A148" s="101">
        <v>5262</v>
      </c>
      <c r="B148" s="92" t="s">
        <v>402</v>
      </c>
      <c r="C148" s="93">
        <v>0</v>
      </c>
      <c r="D148" s="104">
        <f t="shared" si="1"/>
        <v>0</v>
      </c>
      <c r="E148" s="102"/>
    </row>
    <row r="149" spans="1:5" x14ac:dyDescent="0.2">
      <c r="A149" s="101">
        <v>5270</v>
      </c>
      <c r="B149" s="92" t="s">
        <v>403</v>
      </c>
      <c r="C149" s="93">
        <f>SUM(C150)</f>
        <v>0</v>
      </c>
      <c r="D149" s="104">
        <f t="shared" si="1"/>
        <v>0</v>
      </c>
      <c r="E149" s="102"/>
    </row>
    <row r="150" spans="1:5" x14ac:dyDescent="0.2">
      <c r="A150" s="101">
        <v>5271</v>
      </c>
      <c r="B150" s="92" t="s">
        <v>404</v>
      </c>
      <c r="C150" s="93">
        <v>0</v>
      </c>
      <c r="D150" s="104">
        <f t="shared" si="1"/>
        <v>0</v>
      </c>
      <c r="E150" s="102"/>
    </row>
    <row r="151" spans="1:5" x14ac:dyDescent="0.2">
      <c r="A151" s="105">
        <v>5280</v>
      </c>
      <c r="B151" s="106" t="s">
        <v>405</v>
      </c>
      <c r="C151" s="107">
        <f>SUM(C152:C156)</f>
        <v>0</v>
      </c>
      <c r="D151" s="108">
        <f t="shared" si="1"/>
        <v>0</v>
      </c>
      <c r="E151" s="109"/>
    </row>
    <row r="152" spans="1:5" x14ac:dyDescent="0.2">
      <c r="A152" s="99">
        <v>5281</v>
      </c>
      <c r="B152" s="87" t="s">
        <v>406</v>
      </c>
      <c r="C152" s="88">
        <v>0</v>
      </c>
      <c r="D152" s="103">
        <f t="shared" si="1"/>
        <v>0</v>
      </c>
      <c r="E152" s="100"/>
    </row>
    <row r="153" spans="1:5" x14ac:dyDescent="0.2">
      <c r="A153" s="101">
        <v>5282</v>
      </c>
      <c r="B153" s="92" t="s">
        <v>407</v>
      </c>
      <c r="C153" s="93">
        <v>0</v>
      </c>
      <c r="D153" s="104">
        <f t="shared" si="1"/>
        <v>0</v>
      </c>
      <c r="E153" s="102"/>
    </row>
    <row r="154" spans="1:5" x14ac:dyDescent="0.2">
      <c r="A154" s="101">
        <v>5283</v>
      </c>
      <c r="B154" s="92" t="s">
        <v>408</v>
      </c>
      <c r="C154" s="93">
        <v>0</v>
      </c>
      <c r="D154" s="104">
        <f t="shared" si="1"/>
        <v>0</v>
      </c>
      <c r="E154" s="102"/>
    </row>
    <row r="155" spans="1:5" x14ac:dyDescent="0.2">
      <c r="A155" s="101">
        <v>5284</v>
      </c>
      <c r="B155" s="92" t="s">
        <v>409</v>
      </c>
      <c r="C155" s="93">
        <v>0</v>
      </c>
      <c r="D155" s="104">
        <f t="shared" si="1"/>
        <v>0</v>
      </c>
      <c r="E155" s="102"/>
    </row>
    <row r="156" spans="1:5" x14ac:dyDescent="0.2">
      <c r="A156" s="101">
        <v>5285</v>
      </c>
      <c r="B156" s="92" t="s">
        <v>410</v>
      </c>
      <c r="C156" s="93">
        <v>0</v>
      </c>
      <c r="D156" s="104">
        <f t="shared" si="1"/>
        <v>0</v>
      </c>
      <c r="E156" s="102"/>
    </row>
    <row r="157" spans="1:5" x14ac:dyDescent="0.2">
      <c r="A157" s="101">
        <v>5290</v>
      </c>
      <c r="B157" s="92" t="s">
        <v>411</v>
      </c>
      <c r="C157" s="93">
        <f>SUM(C158:C159)</f>
        <v>0</v>
      </c>
      <c r="D157" s="104">
        <f t="shared" si="1"/>
        <v>0</v>
      </c>
      <c r="E157" s="102"/>
    </row>
    <row r="158" spans="1:5" x14ac:dyDescent="0.2">
      <c r="A158" s="101">
        <v>5291</v>
      </c>
      <c r="B158" s="92" t="s">
        <v>412</v>
      </c>
      <c r="C158" s="93">
        <v>0</v>
      </c>
      <c r="D158" s="104">
        <f t="shared" si="1"/>
        <v>0</v>
      </c>
      <c r="E158" s="102"/>
    </row>
    <row r="159" spans="1:5" x14ac:dyDescent="0.2">
      <c r="A159" s="101">
        <v>5292</v>
      </c>
      <c r="B159" s="92" t="s">
        <v>413</v>
      </c>
      <c r="C159" s="93">
        <v>0</v>
      </c>
      <c r="D159" s="104">
        <f t="shared" si="1"/>
        <v>0</v>
      </c>
      <c r="E159" s="102"/>
    </row>
    <row r="160" spans="1:5" x14ac:dyDescent="0.2">
      <c r="A160" s="101">
        <v>5300</v>
      </c>
      <c r="B160" s="92" t="s">
        <v>414</v>
      </c>
      <c r="C160" s="93">
        <f>C161+C164+C167</f>
        <v>0</v>
      </c>
      <c r="D160" s="104">
        <f t="shared" si="1"/>
        <v>0</v>
      </c>
      <c r="E160" s="102"/>
    </row>
    <row r="161" spans="1:5" x14ac:dyDescent="0.2">
      <c r="A161" s="101">
        <v>5310</v>
      </c>
      <c r="B161" s="92" t="s">
        <v>330</v>
      </c>
      <c r="C161" s="93">
        <f>C162+C163</f>
        <v>0</v>
      </c>
      <c r="D161" s="104">
        <f t="shared" si="1"/>
        <v>0</v>
      </c>
      <c r="E161" s="102"/>
    </row>
    <row r="162" spans="1:5" x14ac:dyDescent="0.2">
      <c r="A162" s="101">
        <v>5311</v>
      </c>
      <c r="B162" s="92" t="s">
        <v>415</v>
      </c>
      <c r="C162" s="93">
        <v>0</v>
      </c>
      <c r="D162" s="104">
        <f t="shared" si="1"/>
        <v>0</v>
      </c>
      <c r="E162" s="102"/>
    </row>
    <row r="163" spans="1:5" x14ac:dyDescent="0.2">
      <c r="A163" s="101">
        <v>5312</v>
      </c>
      <c r="B163" s="92" t="s">
        <v>416</v>
      </c>
      <c r="C163" s="93">
        <v>0</v>
      </c>
      <c r="D163" s="104">
        <f t="shared" ref="D163:D194" si="2">C163/$C$98</f>
        <v>0</v>
      </c>
      <c r="E163" s="102"/>
    </row>
    <row r="164" spans="1:5" x14ac:dyDescent="0.2">
      <c r="A164" s="101">
        <v>5320</v>
      </c>
      <c r="B164" s="92" t="s">
        <v>331</v>
      </c>
      <c r="C164" s="93">
        <f>SUM(C165:C166)</f>
        <v>0</v>
      </c>
      <c r="D164" s="104">
        <f t="shared" si="2"/>
        <v>0</v>
      </c>
      <c r="E164" s="102"/>
    </row>
    <row r="165" spans="1:5" x14ac:dyDescent="0.2">
      <c r="A165" s="101">
        <v>5321</v>
      </c>
      <c r="B165" s="92" t="s">
        <v>417</v>
      </c>
      <c r="C165" s="93">
        <v>0</v>
      </c>
      <c r="D165" s="104">
        <f t="shared" si="2"/>
        <v>0</v>
      </c>
      <c r="E165" s="102"/>
    </row>
    <row r="166" spans="1:5" x14ac:dyDescent="0.2">
      <c r="A166" s="101">
        <v>5322</v>
      </c>
      <c r="B166" s="92" t="s">
        <v>418</v>
      </c>
      <c r="C166" s="93">
        <v>0</v>
      </c>
      <c r="D166" s="104">
        <f t="shared" si="2"/>
        <v>0</v>
      </c>
      <c r="E166" s="102"/>
    </row>
    <row r="167" spans="1:5" x14ac:dyDescent="0.2">
      <c r="A167" s="101">
        <v>5330</v>
      </c>
      <c r="B167" s="92" t="s">
        <v>332</v>
      </c>
      <c r="C167" s="93">
        <f>SUM(C168:C169)</f>
        <v>0</v>
      </c>
      <c r="D167" s="104">
        <f t="shared" si="2"/>
        <v>0</v>
      </c>
      <c r="E167" s="102"/>
    </row>
    <row r="168" spans="1:5" x14ac:dyDescent="0.2">
      <c r="A168" s="101">
        <v>5331</v>
      </c>
      <c r="B168" s="92" t="s">
        <v>419</v>
      </c>
      <c r="C168" s="93">
        <v>0</v>
      </c>
      <c r="D168" s="104">
        <f t="shared" si="2"/>
        <v>0</v>
      </c>
      <c r="E168" s="102"/>
    </row>
    <row r="169" spans="1:5" x14ac:dyDescent="0.2">
      <c r="A169" s="101">
        <v>5332</v>
      </c>
      <c r="B169" s="92" t="s">
        <v>420</v>
      </c>
      <c r="C169" s="93">
        <v>0</v>
      </c>
      <c r="D169" s="104">
        <f t="shared" si="2"/>
        <v>0</v>
      </c>
      <c r="E169" s="102"/>
    </row>
    <row r="170" spans="1:5" x14ac:dyDescent="0.2">
      <c r="A170" s="101">
        <v>5400</v>
      </c>
      <c r="B170" s="92" t="s">
        <v>421</v>
      </c>
      <c r="C170" s="93">
        <f>C171+C174+C177+C180+C182</f>
        <v>0</v>
      </c>
      <c r="D170" s="104">
        <f t="shared" si="2"/>
        <v>0</v>
      </c>
      <c r="E170" s="102"/>
    </row>
    <row r="171" spans="1:5" x14ac:dyDescent="0.2">
      <c r="A171" s="101">
        <v>5410</v>
      </c>
      <c r="B171" s="92" t="s">
        <v>422</v>
      </c>
      <c r="C171" s="93">
        <f>SUM(C172:C173)</f>
        <v>0</v>
      </c>
      <c r="D171" s="104">
        <f t="shared" si="2"/>
        <v>0</v>
      </c>
      <c r="E171" s="102"/>
    </row>
    <row r="172" spans="1:5" x14ac:dyDescent="0.2">
      <c r="A172" s="101">
        <v>5411</v>
      </c>
      <c r="B172" s="92" t="s">
        <v>423</v>
      </c>
      <c r="C172" s="93">
        <v>0</v>
      </c>
      <c r="D172" s="104">
        <f t="shared" si="2"/>
        <v>0</v>
      </c>
      <c r="E172" s="102"/>
    </row>
    <row r="173" spans="1:5" x14ac:dyDescent="0.2">
      <c r="A173" s="101">
        <v>5412</v>
      </c>
      <c r="B173" s="92" t="s">
        <v>424</v>
      </c>
      <c r="C173" s="93">
        <v>0</v>
      </c>
      <c r="D173" s="104">
        <f t="shared" si="2"/>
        <v>0</v>
      </c>
      <c r="E173" s="102"/>
    </row>
    <row r="174" spans="1:5" x14ac:dyDescent="0.2">
      <c r="A174" s="101">
        <v>5420</v>
      </c>
      <c r="B174" s="92" t="s">
        <v>425</v>
      </c>
      <c r="C174" s="93">
        <f>SUM(C175:C176)</f>
        <v>0</v>
      </c>
      <c r="D174" s="104">
        <f t="shared" si="2"/>
        <v>0</v>
      </c>
      <c r="E174" s="102"/>
    </row>
    <row r="175" spans="1:5" x14ac:dyDescent="0.2">
      <c r="A175" s="101">
        <v>5421</v>
      </c>
      <c r="B175" s="92" t="s">
        <v>426</v>
      </c>
      <c r="C175" s="93">
        <v>0</v>
      </c>
      <c r="D175" s="104">
        <f t="shared" si="2"/>
        <v>0</v>
      </c>
      <c r="E175" s="102"/>
    </row>
    <row r="176" spans="1:5" x14ac:dyDescent="0.2">
      <c r="A176" s="101">
        <v>5422</v>
      </c>
      <c r="B176" s="92" t="s">
        <v>427</v>
      </c>
      <c r="C176" s="93">
        <v>0</v>
      </c>
      <c r="D176" s="104">
        <f t="shared" si="2"/>
        <v>0</v>
      </c>
      <c r="E176" s="102"/>
    </row>
    <row r="177" spans="1:5" x14ac:dyDescent="0.2">
      <c r="A177" s="101">
        <v>5430</v>
      </c>
      <c r="B177" s="92" t="s">
        <v>428</v>
      </c>
      <c r="C177" s="93">
        <f>SUM(C178:C179)</f>
        <v>0</v>
      </c>
      <c r="D177" s="104">
        <f t="shared" si="2"/>
        <v>0</v>
      </c>
      <c r="E177" s="102"/>
    </row>
    <row r="178" spans="1:5" x14ac:dyDescent="0.2">
      <c r="A178" s="101">
        <v>5431</v>
      </c>
      <c r="B178" s="92" t="s">
        <v>429</v>
      </c>
      <c r="C178" s="93">
        <v>0</v>
      </c>
      <c r="D178" s="104">
        <f t="shared" si="2"/>
        <v>0</v>
      </c>
      <c r="E178" s="102"/>
    </row>
    <row r="179" spans="1:5" x14ac:dyDescent="0.2">
      <c r="A179" s="101">
        <v>5432</v>
      </c>
      <c r="B179" s="92" t="s">
        <v>430</v>
      </c>
      <c r="C179" s="93">
        <v>0</v>
      </c>
      <c r="D179" s="104">
        <f t="shared" si="2"/>
        <v>0</v>
      </c>
      <c r="E179" s="102"/>
    </row>
    <row r="180" spans="1:5" x14ac:dyDescent="0.2">
      <c r="A180" s="101">
        <v>5440</v>
      </c>
      <c r="B180" s="92" t="s">
        <v>431</v>
      </c>
      <c r="C180" s="93">
        <f>SUM(C181)</f>
        <v>0</v>
      </c>
      <c r="D180" s="104">
        <f t="shared" si="2"/>
        <v>0</v>
      </c>
      <c r="E180" s="102"/>
    </row>
    <row r="181" spans="1:5" x14ac:dyDescent="0.2">
      <c r="A181" s="101">
        <v>5441</v>
      </c>
      <c r="B181" s="92" t="s">
        <v>431</v>
      </c>
      <c r="C181" s="93">
        <v>0</v>
      </c>
      <c r="D181" s="104">
        <f t="shared" si="2"/>
        <v>0</v>
      </c>
      <c r="E181" s="102"/>
    </row>
    <row r="182" spans="1:5" x14ac:dyDescent="0.2">
      <c r="A182" s="101">
        <v>5450</v>
      </c>
      <c r="B182" s="92" t="s">
        <v>432</v>
      </c>
      <c r="C182" s="93">
        <f>SUM(C183:C184)</f>
        <v>0</v>
      </c>
      <c r="D182" s="104">
        <f t="shared" si="2"/>
        <v>0</v>
      </c>
      <c r="E182" s="102"/>
    </row>
    <row r="183" spans="1:5" x14ac:dyDescent="0.2">
      <c r="A183" s="101">
        <v>5451</v>
      </c>
      <c r="B183" s="92" t="s">
        <v>433</v>
      </c>
      <c r="C183" s="93">
        <v>0</v>
      </c>
      <c r="D183" s="104">
        <f t="shared" si="2"/>
        <v>0</v>
      </c>
      <c r="E183" s="102"/>
    </row>
    <row r="184" spans="1:5" x14ac:dyDescent="0.2">
      <c r="A184" s="101">
        <v>5452</v>
      </c>
      <c r="B184" s="92" t="s">
        <v>434</v>
      </c>
      <c r="C184" s="93">
        <v>0</v>
      </c>
      <c r="D184" s="104">
        <f t="shared" si="2"/>
        <v>0</v>
      </c>
      <c r="E184" s="102"/>
    </row>
    <row r="185" spans="1:5" x14ac:dyDescent="0.2">
      <c r="A185" s="101">
        <v>5500</v>
      </c>
      <c r="B185" s="92" t="s">
        <v>435</v>
      </c>
      <c r="C185" s="93">
        <f>C186+C195+C198+C204+C206+C208</f>
        <v>701072.34000000008</v>
      </c>
      <c r="D185" s="104">
        <f t="shared" si="2"/>
        <v>2.8230867942097032E-2</v>
      </c>
      <c r="E185" s="102"/>
    </row>
    <row r="186" spans="1:5" x14ac:dyDescent="0.2">
      <c r="A186" s="101">
        <v>5510</v>
      </c>
      <c r="B186" s="92" t="s">
        <v>436</v>
      </c>
      <c r="C186" s="93">
        <f>SUM(C187:C194)</f>
        <v>701072.34000000008</v>
      </c>
      <c r="D186" s="104">
        <f t="shared" si="2"/>
        <v>2.8230867942097032E-2</v>
      </c>
      <c r="E186" s="102"/>
    </row>
    <row r="187" spans="1:5" x14ac:dyDescent="0.2">
      <c r="A187" s="101">
        <v>5511</v>
      </c>
      <c r="B187" s="92" t="s">
        <v>437</v>
      </c>
      <c r="C187" s="93">
        <v>0</v>
      </c>
      <c r="D187" s="104">
        <f t="shared" si="2"/>
        <v>0</v>
      </c>
      <c r="E187" s="102"/>
    </row>
    <row r="188" spans="1:5" x14ac:dyDescent="0.2">
      <c r="A188" s="101">
        <v>5512</v>
      </c>
      <c r="B188" s="92" t="s">
        <v>438</v>
      </c>
      <c r="C188" s="93">
        <v>0</v>
      </c>
      <c r="D188" s="104">
        <f t="shared" si="2"/>
        <v>0</v>
      </c>
      <c r="E188" s="102"/>
    </row>
    <row r="189" spans="1:5" x14ac:dyDescent="0.2">
      <c r="A189" s="101">
        <v>5513</v>
      </c>
      <c r="B189" s="92" t="s">
        <v>439</v>
      </c>
      <c r="C189" s="93">
        <v>199622.93</v>
      </c>
      <c r="D189" s="104">
        <f t="shared" si="2"/>
        <v>8.0384409047495418E-3</v>
      </c>
      <c r="E189" s="102"/>
    </row>
    <row r="190" spans="1:5" x14ac:dyDescent="0.2">
      <c r="A190" s="101">
        <v>5514</v>
      </c>
      <c r="B190" s="92" t="s">
        <v>440</v>
      </c>
      <c r="C190" s="93">
        <v>0</v>
      </c>
      <c r="D190" s="104">
        <f t="shared" si="2"/>
        <v>0</v>
      </c>
      <c r="E190" s="102"/>
    </row>
    <row r="191" spans="1:5" x14ac:dyDescent="0.2">
      <c r="A191" s="105">
        <v>5515</v>
      </c>
      <c r="B191" s="106" t="s">
        <v>441</v>
      </c>
      <c r="C191" s="107">
        <v>314519.57</v>
      </c>
      <c r="D191" s="108">
        <f t="shared" si="2"/>
        <v>1.2665113055059542E-2</v>
      </c>
      <c r="E191" s="109"/>
    </row>
    <row r="192" spans="1:5" x14ac:dyDescent="0.2">
      <c r="A192" s="99">
        <v>5516</v>
      </c>
      <c r="B192" s="87" t="s">
        <v>442</v>
      </c>
      <c r="C192" s="88">
        <v>0</v>
      </c>
      <c r="D192" s="103">
        <f t="shared" si="2"/>
        <v>0</v>
      </c>
      <c r="E192" s="100"/>
    </row>
    <row r="193" spans="1:5" x14ac:dyDescent="0.2">
      <c r="A193" s="101">
        <v>5517</v>
      </c>
      <c r="B193" s="92" t="s">
        <v>443</v>
      </c>
      <c r="C193" s="93">
        <v>1122.02</v>
      </c>
      <c r="D193" s="104">
        <f t="shared" si="2"/>
        <v>4.518164052570054E-5</v>
      </c>
      <c r="E193" s="102"/>
    </row>
    <row r="194" spans="1:5" x14ac:dyDescent="0.2">
      <c r="A194" s="101">
        <v>5518</v>
      </c>
      <c r="B194" s="92" t="s">
        <v>81</v>
      </c>
      <c r="C194" s="93">
        <v>185807.82</v>
      </c>
      <c r="D194" s="104">
        <f t="shared" si="2"/>
        <v>7.4821323417622425E-3</v>
      </c>
      <c r="E194" s="102"/>
    </row>
    <row r="195" spans="1:5" x14ac:dyDescent="0.2">
      <c r="A195" s="101">
        <v>5520</v>
      </c>
      <c r="B195" s="92" t="s">
        <v>80</v>
      </c>
      <c r="C195" s="93">
        <f>SUM(C196:C197)</f>
        <v>0</v>
      </c>
      <c r="D195" s="104">
        <f t="shared" ref="D195:D220" si="3">C195/$C$98</f>
        <v>0</v>
      </c>
      <c r="E195" s="102"/>
    </row>
    <row r="196" spans="1:5" x14ac:dyDescent="0.2">
      <c r="A196" s="101">
        <v>5521</v>
      </c>
      <c r="B196" s="92" t="s">
        <v>444</v>
      </c>
      <c r="C196" s="93">
        <v>0</v>
      </c>
      <c r="D196" s="104">
        <f t="shared" si="3"/>
        <v>0</v>
      </c>
      <c r="E196" s="102"/>
    </row>
    <row r="197" spans="1:5" x14ac:dyDescent="0.2">
      <c r="A197" s="101">
        <v>5522</v>
      </c>
      <c r="B197" s="92" t="s">
        <v>445</v>
      </c>
      <c r="C197" s="93">
        <v>0</v>
      </c>
      <c r="D197" s="104">
        <f t="shared" si="3"/>
        <v>0</v>
      </c>
      <c r="E197" s="102"/>
    </row>
    <row r="198" spans="1:5" x14ac:dyDescent="0.2">
      <c r="A198" s="101">
        <v>5530</v>
      </c>
      <c r="B198" s="92" t="s">
        <v>446</v>
      </c>
      <c r="C198" s="93">
        <f>SUM(C199:C203)</f>
        <v>0</v>
      </c>
      <c r="D198" s="104">
        <f t="shared" si="3"/>
        <v>0</v>
      </c>
      <c r="E198" s="102"/>
    </row>
    <row r="199" spans="1:5" x14ac:dyDescent="0.2">
      <c r="A199" s="101">
        <v>5531</v>
      </c>
      <c r="B199" s="92" t="s">
        <v>447</v>
      </c>
      <c r="C199" s="93">
        <v>0</v>
      </c>
      <c r="D199" s="104">
        <f t="shared" si="3"/>
        <v>0</v>
      </c>
      <c r="E199" s="102"/>
    </row>
    <row r="200" spans="1:5" x14ac:dyDescent="0.2">
      <c r="A200" s="101">
        <v>5532</v>
      </c>
      <c r="B200" s="92" t="s">
        <v>448</v>
      </c>
      <c r="C200" s="93">
        <v>0</v>
      </c>
      <c r="D200" s="104">
        <f t="shared" si="3"/>
        <v>0</v>
      </c>
      <c r="E200" s="102"/>
    </row>
    <row r="201" spans="1:5" x14ac:dyDescent="0.2">
      <c r="A201" s="101">
        <v>5533</v>
      </c>
      <c r="B201" s="92" t="s">
        <v>449</v>
      </c>
      <c r="C201" s="93">
        <v>0</v>
      </c>
      <c r="D201" s="104">
        <f t="shared" si="3"/>
        <v>0</v>
      </c>
      <c r="E201" s="102"/>
    </row>
    <row r="202" spans="1:5" x14ac:dyDescent="0.2">
      <c r="A202" s="101">
        <v>5534</v>
      </c>
      <c r="B202" s="92" t="s">
        <v>450</v>
      </c>
      <c r="C202" s="93">
        <v>0</v>
      </c>
      <c r="D202" s="104">
        <f t="shared" si="3"/>
        <v>0</v>
      </c>
      <c r="E202" s="102"/>
    </row>
    <row r="203" spans="1:5" x14ac:dyDescent="0.2">
      <c r="A203" s="101">
        <v>5535</v>
      </c>
      <c r="B203" s="92" t="s">
        <v>451</v>
      </c>
      <c r="C203" s="93">
        <v>0</v>
      </c>
      <c r="D203" s="104">
        <f t="shared" si="3"/>
        <v>0</v>
      </c>
      <c r="E203" s="102"/>
    </row>
    <row r="204" spans="1:5" x14ac:dyDescent="0.2">
      <c r="A204" s="101">
        <v>5540</v>
      </c>
      <c r="B204" s="92" t="s">
        <v>452</v>
      </c>
      <c r="C204" s="93">
        <f>SUM(C205)</f>
        <v>0</v>
      </c>
      <c r="D204" s="104">
        <f t="shared" si="3"/>
        <v>0</v>
      </c>
      <c r="E204" s="102"/>
    </row>
    <row r="205" spans="1:5" x14ac:dyDescent="0.2">
      <c r="A205" s="101">
        <v>5541</v>
      </c>
      <c r="B205" s="92" t="s">
        <v>452</v>
      </c>
      <c r="C205" s="93">
        <v>0</v>
      </c>
      <c r="D205" s="104">
        <f t="shared" si="3"/>
        <v>0</v>
      </c>
      <c r="E205" s="102"/>
    </row>
    <row r="206" spans="1:5" x14ac:dyDescent="0.2">
      <c r="A206" s="101">
        <v>5550</v>
      </c>
      <c r="B206" s="92" t="s">
        <v>453</v>
      </c>
      <c r="C206" s="93">
        <f>C207</f>
        <v>0</v>
      </c>
      <c r="D206" s="104">
        <f t="shared" si="3"/>
        <v>0</v>
      </c>
      <c r="E206" s="102"/>
    </row>
    <row r="207" spans="1:5" x14ac:dyDescent="0.2">
      <c r="A207" s="101">
        <v>5551</v>
      </c>
      <c r="B207" s="92" t="s">
        <v>453</v>
      </c>
      <c r="C207" s="93">
        <v>0</v>
      </c>
      <c r="D207" s="104">
        <f t="shared" si="3"/>
        <v>0</v>
      </c>
      <c r="E207" s="102"/>
    </row>
    <row r="208" spans="1:5" x14ac:dyDescent="0.2">
      <c r="A208" s="101">
        <v>5590</v>
      </c>
      <c r="B208" s="92" t="s">
        <v>454</v>
      </c>
      <c r="C208" s="93">
        <f>SUM(C209:C217)</f>
        <v>0</v>
      </c>
      <c r="D208" s="104">
        <f t="shared" si="3"/>
        <v>0</v>
      </c>
      <c r="E208" s="102"/>
    </row>
    <row r="209" spans="1:5" x14ac:dyDescent="0.2">
      <c r="A209" s="101">
        <v>5591</v>
      </c>
      <c r="B209" s="92" t="s">
        <v>455</v>
      </c>
      <c r="C209" s="93">
        <v>0</v>
      </c>
      <c r="D209" s="104">
        <f t="shared" si="3"/>
        <v>0</v>
      </c>
      <c r="E209" s="102"/>
    </row>
    <row r="210" spans="1:5" x14ac:dyDescent="0.2">
      <c r="A210" s="101">
        <v>5592</v>
      </c>
      <c r="B210" s="92" t="s">
        <v>456</v>
      </c>
      <c r="C210" s="93">
        <v>0</v>
      </c>
      <c r="D210" s="104">
        <f t="shared" si="3"/>
        <v>0</v>
      </c>
      <c r="E210" s="102"/>
    </row>
    <row r="211" spans="1:5" x14ac:dyDescent="0.2">
      <c r="A211" s="101">
        <v>5593</v>
      </c>
      <c r="B211" s="92" t="s">
        <v>457</v>
      </c>
      <c r="C211" s="93">
        <v>0</v>
      </c>
      <c r="D211" s="104">
        <f t="shared" si="3"/>
        <v>0</v>
      </c>
      <c r="E211" s="102"/>
    </row>
    <row r="212" spans="1:5" x14ac:dyDescent="0.2">
      <c r="A212" s="101">
        <v>5594</v>
      </c>
      <c r="B212" s="92" t="s">
        <v>514</v>
      </c>
      <c r="C212" s="93">
        <v>0</v>
      </c>
      <c r="D212" s="104">
        <f t="shared" si="3"/>
        <v>0</v>
      </c>
      <c r="E212" s="102"/>
    </row>
    <row r="213" spans="1:5" x14ac:dyDescent="0.2">
      <c r="A213" s="101">
        <v>5595</v>
      </c>
      <c r="B213" s="92" t="s">
        <v>459</v>
      </c>
      <c r="C213" s="93">
        <v>0</v>
      </c>
      <c r="D213" s="104">
        <f t="shared" si="3"/>
        <v>0</v>
      </c>
      <c r="E213" s="102"/>
    </row>
    <row r="214" spans="1:5" x14ac:dyDescent="0.2">
      <c r="A214" s="101">
        <v>5596</v>
      </c>
      <c r="B214" s="92" t="s">
        <v>352</v>
      </c>
      <c r="C214" s="93">
        <v>0</v>
      </c>
      <c r="D214" s="104">
        <f t="shared" si="3"/>
        <v>0</v>
      </c>
      <c r="E214" s="102"/>
    </row>
    <row r="215" spans="1:5" x14ac:dyDescent="0.2">
      <c r="A215" s="101">
        <v>5597</v>
      </c>
      <c r="B215" s="92" t="s">
        <v>460</v>
      </c>
      <c r="C215" s="93">
        <v>0</v>
      </c>
      <c r="D215" s="104">
        <f t="shared" si="3"/>
        <v>0</v>
      </c>
      <c r="E215" s="102"/>
    </row>
    <row r="216" spans="1:5" x14ac:dyDescent="0.2">
      <c r="A216" s="101">
        <v>5598</v>
      </c>
      <c r="B216" s="92" t="s">
        <v>515</v>
      </c>
      <c r="C216" s="93">
        <v>0</v>
      </c>
      <c r="D216" s="104">
        <f t="shared" si="3"/>
        <v>0</v>
      </c>
      <c r="E216" s="102"/>
    </row>
    <row r="217" spans="1:5" x14ac:dyDescent="0.2">
      <c r="A217" s="101">
        <v>5599</v>
      </c>
      <c r="B217" s="92" t="s">
        <v>461</v>
      </c>
      <c r="C217" s="93">
        <v>0</v>
      </c>
      <c r="D217" s="104">
        <f t="shared" si="3"/>
        <v>0</v>
      </c>
      <c r="E217" s="102"/>
    </row>
    <row r="218" spans="1:5" x14ac:dyDescent="0.2">
      <c r="A218" s="101">
        <v>5600</v>
      </c>
      <c r="B218" s="92" t="s">
        <v>79</v>
      </c>
      <c r="C218" s="93">
        <f>C219</f>
        <v>0</v>
      </c>
      <c r="D218" s="104">
        <f t="shared" si="3"/>
        <v>0</v>
      </c>
      <c r="E218" s="102"/>
    </row>
    <row r="219" spans="1:5" x14ac:dyDescent="0.2">
      <c r="A219" s="101">
        <v>5610</v>
      </c>
      <c r="B219" s="92" t="s">
        <v>462</v>
      </c>
      <c r="C219" s="93">
        <f>C220</f>
        <v>0</v>
      </c>
      <c r="D219" s="104">
        <f t="shared" si="3"/>
        <v>0</v>
      </c>
      <c r="E219" s="102"/>
    </row>
    <row r="220" spans="1:5" x14ac:dyDescent="0.2">
      <c r="A220" s="101">
        <v>5611</v>
      </c>
      <c r="B220" s="92" t="s">
        <v>463</v>
      </c>
      <c r="C220" s="93">
        <v>0</v>
      </c>
      <c r="D220" s="104">
        <f t="shared" si="3"/>
        <v>0</v>
      </c>
      <c r="E220" s="102"/>
    </row>
    <row r="222" spans="1:5" x14ac:dyDescent="0.2">
      <c r="B222" s="10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D49:E49"/>
    <mergeCell ref="D66:E66"/>
    <mergeCell ref="D94:E94"/>
    <mergeCell ref="A1:C1"/>
    <mergeCell ref="A2:C2"/>
    <mergeCell ref="A3:C3"/>
  </mergeCells>
  <printOptions horizontalCentered="1"/>
  <pageMargins left="0.59055118110236227" right="0.59055118110236227" top="0.74803149606299213" bottom="0.74803149606299213" header="0.31496062992125984" footer="0.31496062992125984"/>
  <pageSetup scale="75" fitToHeight="4" orientation="landscape" r:id="rId1"/>
  <headerFooter>
    <oddFooter>&amp;R&amp;P de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57"/>
    </row>
    <row r="2" spans="1:2" ht="15" customHeight="1" x14ac:dyDescent="0.2">
      <c r="A2" s="44" t="s">
        <v>190</v>
      </c>
      <c r="B2" s="45" t="s">
        <v>50</v>
      </c>
    </row>
    <row r="3" spans="1:2" x14ac:dyDescent="0.2">
      <c r="A3" s="5"/>
      <c r="B3" s="58"/>
    </row>
    <row r="4" spans="1:2" ht="14.1" customHeight="1" x14ac:dyDescent="0.2">
      <c r="A4" s="59" t="s">
        <v>573</v>
      </c>
      <c r="B4" s="49" t="s">
        <v>78</v>
      </c>
    </row>
    <row r="5" spans="1:2" ht="14.1" customHeight="1" x14ac:dyDescent="0.2">
      <c r="A5" s="50"/>
      <c r="B5" s="49" t="s">
        <v>51</v>
      </c>
    </row>
    <row r="6" spans="1:2" ht="14.1" customHeight="1" x14ac:dyDescent="0.2">
      <c r="A6" s="50"/>
      <c r="B6" s="49" t="s">
        <v>148</v>
      </c>
    </row>
    <row r="7" spans="1:2" ht="14.1" customHeight="1" x14ac:dyDescent="0.2">
      <c r="A7" s="50"/>
      <c r="B7" s="49" t="s">
        <v>63</v>
      </c>
    </row>
    <row r="8" spans="1:2" x14ac:dyDescent="0.2">
      <c r="A8" s="50"/>
    </row>
    <row r="9" spans="1:2" x14ac:dyDescent="0.2">
      <c r="A9" s="59" t="s">
        <v>574</v>
      </c>
      <c r="B9" s="51" t="s">
        <v>150</v>
      </c>
    </row>
    <row r="10" spans="1:2" ht="15" customHeight="1" x14ac:dyDescent="0.2">
      <c r="A10" s="50"/>
      <c r="B10" s="60" t="s">
        <v>63</v>
      </c>
    </row>
    <row r="11" spans="1:2" x14ac:dyDescent="0.2">
      <c r="A11" s="50"/>
    </row>
    <row r="12" spans="1:2" x14ac:dyDescent="0.2">
      <c r="A12" s="59" t="s">
        <v>576</v>
      </c>
      <c r="B12" s="51" t="s">
        <v>150</v>
      </c>
    </row>
    <row r="13" spans="1:2" ht="22.5" x14ac:dyDescent="0.2">
      <c r="A13" s="50"/>
      <c r="B13" s="51" t="s">
        <v>70</v>
      </c>
    </row>
    <row r="14" spans="1:2" x14ac:dyDescent="0.2">
      <c r="A14" s="50"/>
      <c r="B14" s="60" t="s">
        <v>63</v>
      </c>
    </row>
    <row r="15" spans="1:2" x14ac:dyDescent="0.2">
      <c r="A15" s="50"/>
    </row>
    <row r="16" spans="1:2" x14ac:dyDescent="0.2">
      <c r="A16" s="50"/>
    </row>
    <row r="17" spans="1:2" ht="15" customHeight="1" x14ac:dyDescent="0.2">
      <c r="A17" s="59" t="s">
        <v>577</v>
      </c>
      <c r="B17" s="53" t="s">
        <v>71</v>
      </c>
    </row>
    <row r="18" spans="1:2" ht="15" customHeight="1" x14ac:dyDescent="0.2">
      <c r="A18" s="5"/>
      <c r="B18" s="53" t="s">
        <v>72</v>
      </c>
    </row>
    <row r="19" spans="1:2" x14ac:dyDescent="0.2">
      <c r="A19" s="5"/>
    </row>
    <row r="20" spans="1:2" x14ac:dyDescent="0.2">
      <c r="A20" s="5"/>
    </row>
    <row r="21" spans="1:2" x14ac:dyDescent="0.2">
      <c r="A21" s="5"/>
    </row>
    <row r="22" spans="1:2" x14ac:dyDescent="0.2">
      <c r="A22" s="5"/>
    </row>
    <row r="23" spans="1:2" x14ac:dyDescent="0.2">
      <c r="A23" s="5"/>
    </row>
    <row r="24" spans="1:2" x14ac:dyDescent="0.2">
      <c r="A24" s="5"/>
    </row>
    <row r="25" spans="1:2" x14ac:dyDescent="0.2">
      <c r="A25" s="5"/>
    </row>
    <row r="26" spans="1:2" x14ac:dyDescent="0.2">
      <c r="A26" s="5"/>
    </row>
    <row r="27" spans="1:2" x14ac:dyDescent="0.2">
      <c r="A27" s="5"/>
    </row>
    <row r="28" spans="1:2" x14ac:dyDescent="0.2">
      <c r="A28" s="5"/>
    </row>
    <row r="29" spans="1:2" x14ac:dyDescent="0.2">
      <c r="A29" s="5"/>
    </row>
    <row r="30" spans="1:2" x14ac:dyDescent="0.2">
      <c r="A30" s="5"/>
    </row>
    <row r="31" spans="1:2" x14ac:dyDescent="0.2">
      <c r="A31" s="5"/>
    </row>
    <row r="32" spans="1:2" x14ac:dyDescent="0.2">
      <c r="A32" s="5"/>
    </row>
    <row r="33" spans="1:1" x14ac:dyDescent="0.2">
      <c r="A33" s="5"/>
    </row>
    <row r="34" spans="1:1" x14ac:dyDescent="0.2">
      <c r="A34" s="5"/>
    </row>
    <row r="35" spans="1:1" x14ac:dyDescent="0.2">
      <c r="A35" s="5"/>
    </row>
    <row r="36" spans="1:1" x14ac:dyDescent="0.2">
      <c r="A36" s="5"/>
    </row>
    <row r="37" spans="1:1" x14ac:dyDescent="0.2">
      <c r="A37" s="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E29"/>
  <sheetViews>
    <sheetView showGridLines="0" zoomScaleNormal="100" workbookViewId="0">
      <selection activeCell="A44" sqref="A1:E44"/>
    </sheetView>
  </sheetViews>
  <sheetFormatPr baseColWidth="10" defaultColWidth="9.140625" defaultRowHeight="11.25" x14ac:dyDescent="0.2"/>
  <cols>
    <col min="1" max="1" width="10" style="19" customWidth="1"/>
    <col min="2" max="2" width="48.140625" style="19" customWidth="1"/>
    <col min="3" max="3" width="22.85546875" style="19" customWidth="1"/>
    <col min="4" max="5" width="16.7109375" style="19" customWidth="1"/>
    <col min="6" max="16384" width="9.140625" style="19"/>
  </cols>
  <sheetData>
    <row r="1" spans="1:5" ht="18.95" customHeight="1" x14ac:dyDescent="0.2">
      <c r="A1" s="230" t="s">
        <v>610</v>
      </c>
      <c r="B1" s="230"/>
      <c r="C1" s="230"/>
      <c r="D1" s="17" t="s">
        <v>599</v>
      </c>
      <c r="E1" s="18">
        <v>2021</v>
      </c>
    </row>
    <row r="2" spans="1:5" ht="18.95" customHeight="1" x14ac:dyDescent="0.2">
      <c r="A2" s="230" t="s">
        <v>606</v>
      </c>
      <c r="B2" s="230"/>
      <c r="C2" s="230"/>
      <c r="D2" s="6" t="s">
        <v>603</v>
      </c>
      <c r="E2" s="18" t="str">
        <f>ESF!H2</f>
        <v>ANUAL</v>
      </c>
    </row>
    <row r="3" spans="1:5" ht="18.95" customHeight="1" x14ac:dyDescent="0.2">
      <c r="A3" s="230" t="s">
        <v>612</v>
      </c>
      <c r="B3" s="230"/>
      <c r="C3" s="230"/>
      <c r="D3" s="6" t="s">
        <v>604</v>
      </c>
      <c r="E3" s="18">
        <v>4</v>
      </c>
    </row>
    <row r="5" spans="1:5" x14ac:dyDescent="0.2">
      <c r="A5" s="20" t="s">
        <v>196</v>
      </c>
      <c r="B5" s="21"/>
      <c r="C5" s="21"/>
      <c r="D5" s="21"/>
      <c r="E5" s="21"/>
    </row>
    <row r="6" spans="1:5" x14ac:dyDescent="0.2">
      <c r="A6" s="21" t="s">
        <v>174</v>
      </c>
      <c r="B6" s="21"/>
      <c r="C6" s="21"/>
      <c r="D6" s="21"/>
      <c r="E6" s="21"/>
    </row>
    <row r="7" spans="1:5" x14ac:dyDescent="0.2">
      <c r="A7" s="22" t="s">
        <v>146</v>
      </c>
      <c r="B7" s="22" t="s">
        <v>143</v>
      </c>
      <c r="C7" s="116" t="s">
        <v>144</v>
      </c>
      <c r="D7" s="199" t="s">
        <v>145</v>
      </c>
      <c r="E7" s="199" t="s">
        <v>147</v>
      </c>
    </row>
    <row r="8" spans="1:5" x14ac:dyDescent="0.2">
      <c r="A8" s="110">
        <v>3110</v>
      </c>
      <c r="B8" s="111" t="s">
        <v>331</v>
      </c>
      <c r="C8" s="117">
        <v>0</v>
      </c>
      <c r="D8" s="200"/>
      <c r="E8" s="200"/>
    </row>
    <row r="9" spans="1:5" x14ac:dyDescent="0.2">
      <c r="A9" s="113">
        <v>3120</v>
      </c>
      <c r="B9" s="114" t="s">
        <v>464</v>
      </c>
      <c r="C9" s="118">
        <v>1657375</v>
      </c>
      <c r="D9" s="201" t="s">
        <v>703</v>
      </c>
      <c r="E9" s="201" t="s">
        <v>704</v>
      </c>
    </row>
    <row r="10" spans="1:5" x14ac:dyDescent="0.2">
      <c r="A10" s="113">
        <v>3130</v>
      </c>
      <c r="B10" s="114" t="s">
        <v>465</v>
      </c>
      <c r="C10" s="118">
        <v>0</v>
      </c>
      <c r="D10" s="119"/>
      <c r="E10" s="119"/>
    </row>
    <row r="11" spans="1:5" x14ac:dyDescent="0.2">
      <c r="C11" s="120"/>
      <c r="D11" s="120"/>
      <c r="E11" s="120"/>
    </row>
    <row r="12" spans="1:5" x14ac:dyDescent="0.2">
      <c r="A12" s="21" t="s">
        <v>176</v>
      </c>
      <c r="B12" s="21"/>
      <c r="C12" s="121"/>
      <c r="D12" s="121"/>
      <c r="E12" s="121"/>
    </row>
    <row r="13" spans="1:5" x14ac:dyDescent="0.2">
      <c r="A13" s="22" t="s">
        <v>146</v>
      </c>
      <c r="B13" s="22" t="s">
        <v>143</v>
      </c>
      <c r="C13" s="116" t="s">
        <v>144</v>
      </c>
      <c r="D13" s="116" t="s">
        <v>466</v>
      </c>
      <c r="E13" s="116"/>
    </row>
    <row r="14" spans="1:5" x14ac:dyDescent="0.2">
      <c r="A14" s="110">
        <v>3210</v>
      </c>
      <c r="B14" s="111" t="s">
        <v>467</v>
      </c>
      <c r="C14" s="112">
        <v>735436.68</v>
      </c>
      <c r="D14" s="111"/>
      <c r="E14" s="111"/>
    </row>
    <row r="15" spans="1:5" x14ac:dyDescent="0.2">
      <c r="A15" s="113">
        <v>3220</v>
      </c>
      <c r="B15" s="114" t="s">
        <v>468</v>
      </c>
      <c r="C15" s="115">
        <v>918873.75</v>
      </c>
      <c r="D15" s="114"/>
      <c r="E15" s="114"/>
    </row>
    <row r="16" spans="1:5" x14ac:dyDescent="0.2">
      <c r="A16" s="113">
        <v>3230</v>
      </c>
      <c r="B16" s="114" t="s">
        <v>469</v>
      </c>
      <c r="C16" s="115">
        <f>SUM(C17:C20)</f>
        <v>0</v>
      </c>
      <c r="D16" s="114"/>
      <c r="E16" s="114"/>
    </row>
    <row r="17" spans="1:5" x14ac:dyDescent="0.2">
      <c r="A17" s="113">
        <v>3231</v>
      </c>
      <c r="B17" s="114" t="s">
        <v>470</v>
      </c>
      <c r="C17" s="115">
        <v>0</v>
      </c>
      <c r="D17" s="114"/>
      <c r="E17" s="114"/>
    </row>
    <row r="18" spans="1:5" x14ac:dyDescent="0.2">
      <c r="A18" s="113">
        <v>3232</v>
      </c>
      <c r="B18" s="114" t="s">
        <v>471</v>
      </c>
      <c r="C18" s="115">
        <v>0</v>
      </c>
      <c r="D18" s="114"/>
      <c r="E18" s="114"/>
    </row>
    <row r="19" spans="1:5" x14ac:dyDescent="0.2">
      <c r="A19" s="113">
        <v>3233</v>
      </c>
      <c r="B19" s="114" t="s">
        <v>472</v>
      </c>
      <c r="C19" s="115">
        <v>0</v>
      </c>
      <c r="D19" s="114"/>
      <c r="E19" s="114"/>
    </row>
    <row r="20" spans="1:5" x14ac:dyDescent="0.2">
      <c r="A20" s="113">
        <v>3239</v>
      </c>
      <c r="B20" s="114" t="s">
        <v>473</v>
      </c>
      <c r="C20" s="115">
        <v>0</v>
      </c>
      <c r="D20" s="114"/>
      <c r="E20" s="114"/>
    </row>
    <row r="21" spans="1:5" x14ac:dyDescent="0.2">
      <c r="A21" s="113">
        <v>3240</v>
      </c>
      <c r="B21" s="114" t="s">
        <v>474</v>
      </c>
      <c r="C21" s="115">
        <f>SUM(C22:C24)</f>
        <v>4031703.64</v>
      </c>
      <c r="D21" s="114"/>
      <c r="E21" s="114"/>
    </row>
    <row r="22" spans="1:5" x14ac:dyDescent="0.2">
      <c r="A22" s="113">
        <v>3241</v>
      </c>
      <c r="B22" s="114" t="s">
        <v>475</v>
      </c>
      <c r="C22" s="115">
        <v>4031703.64</v>
      </c>
      <c r="D22" s="114"/>
      <c r="E22" s="114"/>
    </row>
    <row r="23" spans="1:5" x14ac:dyDescent="0.2">
      <c r="A23" s="113">
        <v>3242</v>
      </c>
      <c r="B23" s="114" t="s">
        <v>476</v>
      </c>
      <c r="C23" s="115">
        <v>0</v>
      </c>
      <c r="D23" s="114"/>
      <c r="E23" s="114"/>
    </row>
    <row r="24" spans="1:5" x14ac:dyDescent="0.2">
      <c r="A24" s="113">
        <v>3243</v>
      </c>
      <c r="B24" s="114" t="s">
        <v>477</v>
      </c>
      <c r="C24" s="115">
        <v>0</v>
      </c>
      <c r="D24" s="114"/>
      <c r="E24" s="114"/>
    </row>
    <row r="25" spans="1:5" x14ac:dyDescent="0.2">
      <c r="A25" s="113">
        <v>3250</v>
      </c>
      <c r="B25" s="114" t="s">
        <v>478</v>
      </c>
      <c r="C25" s="115">
        <f>SUM(C26:C27)</f>
        <v>0</v>
      </c>
      <c r="D25" s="114"/>
      <c r="E25" s="114"/>
    </row>
    <row r="26" spans="1:5" x14ac:dyDescent="0.2">
      <c r="A26" s="113">
        <v>3251</v>
      </c>
      <c r="B26" s="114" t="s">
        <v>479</v>
      </c>
      <c r="C26" s="115">
        <v>0</v>
      </c>
      <c r="D26" s="114"/>
      <c r="E26" s="114"/>
    </row>
    <row r="27" spans="1:5" x14ac:dyDescent="0.2">
      <c r="A27" s="113">
        <v>3252</v>
      </c>
      <c r="B27" s="114" t="s">
        <v>480</v>
      </c>
      <c r="C27" s="115">
        <v>0</v>
      </c>
      <c r="D27" s="114"/>
      <c r="E27" s="114"/>
    </row>
    <row r="29" spans="1:5" x14ac:dyDescent="0.2">
      <c r="A29" s="10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4" t="s">
        <v>190</v>
      </c>
      <c r="B2" s="45" t="s">
        <v>50</v>
      </c>
    </row>
    <row r="4" spans="1:2" ht="15" customHeight="1" x14ac:dyDescent="0.2">
      <c r="A4" s="59" t="s">
        <v>23</v>
      </c>
      <c r="B4" s="49" t="s">
        <v>78</v>
      </c>
    </row>
    <row r="5" spans="1:2" ht="15" customHeight="1" x14ac:dyDescent="0.2">
      <c r="A5" s="59" t="s">
        <v>25</v>
      </c>
      <c r="B5" s="49" t="s">
        <v>51</v>
      </c>
    </row>
    <row r="6" spans="1:2" ht="15" customHeight="1" x14ac:dyDescent="0.2">
      <c r="B6" s="49" t="s">
        <v>175</v>
      </c>
    </row>
    <row r="7" spans="1:2" ht="15" customHeight="1" x14ac:dyDescent="0.2">
      <c r="B7" s="49" t="s">
        <v>73</v>
      </c>
    </row>
    <row r="8" spans="1:2" ht="15" customHeight="1" x14ac:dyDescent="0.2">
      <c r="B8" s="4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S115"/>
  <sheetViews>
    <sheetView showGridLines="0" zoomScale="115" zoomScaleNormal="115" workbookViewId="0">
      <selection activeCell="B57" sqref="B57"/>
    </sheetView>
  </sheetViews>
  <sheetFormatPr baseColWidth="10" defaultColWidth="9.140625" defaultRowHeight="11.25" x14ac:dyDescent="0.2"/>
  <cols>
    <col min="1" max="1" width="10" style="19" customWidth="1"/>
    <col min="2" max="2" width="63.42578125" style="19" bestFit="1" customWidth="1"/>
    <col min="3" max="3" width="15.28515625" style="19" bestFit="1" customWidth="1"/>
    <col min="4" max="4" width="16.42578125" style="19" bestFit="1" customWidth="1"/>
    <col min="5" max="5" width="19.140625" style="19" customWidth="1"/>
    <col min="6" max="6" width="9.140625" style="19"/>
    <col min="7" max="7" width="5.85546875" style="19" customWidth="1"/>
    <col min="8" max="8" width="63.42578125" style="19" bestFit="1" customWidth="1"/>
    <col min="9" max="10" width="8.7109375" style="19" bestFit="1" customWidth="1"/>
    <col min="11" max="11" width="19.140625" style="19" customWidth="1"/>
    <col min="12" max="16" width="10.140625" style="19" bestFit="1" customWidth="1"/>
    <col min="17" max="16384" width="9.140625" style="19"/>
  </cols>
  <sheetData>
    <row r="1" spans="1:19" s="25" customFormat="1" ht="18.95" customHeight="1" x14ac:dyDescent="0.2">
      <c r="A1" s="230" t="s">
        <v>610</v>
      </c>
      <c r="B1" s="230"/>
      <c r="C1" s="230"/>
      <c r="D1" s="17" t="s">
        <v>599</v>
      </c>
      <c r="E1" s="18">
        <v>2021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s="25" customFormat="1" ht="18.95" customHeight="1" x14ac:dyDescent="0.2">
      <c r="A2" s="230" t="s">
        <v>607</v>
      </c>
      <c r="B2" s="230"/>
      <c r="C2" s="230"/>
      <c r="D2" s="6" t="s">
        <v>603</v>
      </c>
      <c r="E2" s="18" t="str">
        <f>ESF!H2</f>
        <v>ANUAL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25" customFormat="1" ht="18.95" customHeight="1" x14ac:dyDescent="0.2">
      <c r="A3" s="230" t="s">
        <v>612</v>
      </c>
      <c r="B3" s="230"/>
      <c r="C3" s="230"/>
      <c r="D3" s="6" t="s">
        <v>604</v>
      </c>
      <c r="E3" s="18">
        <v>4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">
      <c r="A4" s="20" t="s">
        <v>196</v>
      </c>
      <c r="B4" s="21"/>
      <c r="C4" s="21"/>
      <c r="D4" s="21"/>
      <c r="E4" s="21"/>
    </row>
    <row r="6" spans="1:19" x14ac:dyDescent="0.2">
      <c r="A6" s="21" t="s">
        <v>177</v>
      </c>
      <c r="B6" s="21"/>
      <c r="C6" s="21"/>
      <c r="D6" s="21"/>
    </row>
    <row r="7" spans="1:19" x14ac:dyDescent="0.2">
      <c r="A7" s="22" t="s">
        <v>146</v>
      </c>
      <c r="B7" s="22" t="s">
        <v>616</v>
      </c>
      <c r="C7" s="22">
        <v>2021</v>
      </c>
      <c r="D7" s="22">
        <v>2020</v>
      </c>
    </row>
    <row r="8" spans="1:19" x14ac:dyDescent="0.2">
      <c r="A8" s="110">
        <v>1111</v>
      </c>
      <c r="B8" s="111" t="s">
        <v>481</v>
      </c>
      <c r="C8" s="112">
        <v>0</v>
      </c>
      <c r="D8" s="112">
        <v>0</v>
      </c>
    </row>
    <row r="9" spans="1:19" x14ac:dyDescent="0.2">
      <c r="A9" s="113">
        <v>1112</v>
      </c>
      <c r="B9" s="114" t="s">
        <v>482</v>
      </c>
      <c r="C9" s="115">
        <v>0</v>
      </c>
      <c r="D9" s="115">
        <v>0</v>
      </c>
    </row>
    <row r="10" spans="1:19" x14ac:dyDescent="0.2">
      <c r="A10" s="113">
        <v>1113</v>
      </c>
      <c r="B10" s="114" t="s">
        <v>483</v>
      </c>
      <c r="C10" s="115">
        <v>4112444.72</v>
      </c>
      <c r="D10" s="115">
        <v>2303926.4</v>
      </c>
    </row>
    <row r="11" spans="1:19" x14ac:dyDescent="0.2">
      <c r="A11" s="113">
        <v>1114</v>
      </c>
      <c r="B11" s="114" t="s">
        <v>197</v>
      </c>
      <c r="C11" s="115">
        <v>0</v>
      </c>
      <c r="D11" s="115">
        <v>0</v>
      </c>
    </row>
    <row r="12" spans="1:19" x14ac:dyDescent="0.2">
      <c r="A12" s="113">
        <v>1115</v>
      </c>
      <c r="B12" s="114" t="s">
        <v>198</v>
      </c>
      <c r="C12" s="115">
        <v>0</v>
      </c>
      <c r="D12" s="115">
        <v>0</v>
      </c>
    </row>
    <row r="13" spans="1:19" x14ac:dyDescent="0.2">
      <c r="A13" s="113">
        <v>1116</v>
      </c>
      <c r="B13" s="114" t="s">
        <v>484</v>
      </c>
      <c r="C13" s="115">
        <v>0</v>
      </c>
      <c r="D13" s="115">
        <v>0</v>
      </c>
    </row>
    <row r="14" spans="1:19" x14ac:dyDescent="0.2">
      <c r="A14" s="113">
        <v>1119</v>
      </c>
      <c r="B14" s="114" t="s">
        <v>485</v>
      </c>
      <c r="C14" s="115">
        <v>0</v>
      </c>
      <c r="D14" s="115">
        <v>0</v>
      </c>
    </row>
    <row r="15" spans="1:19" x14ac:dyDescent="0.2">
      <c r="A15" s="151">
        <v>1110</v>
      </c>
      <c r="B15" s="153" t="s">
        <v>617</v>
      </c>
      <c r="C15" s="152">
        <f>SUM(C8:C14)</f>
        <v>4112444.72</v>
      </c>
      <c r="D15" s="152">
        <f>SUM(D8:D14)</f>
        <v>2303926.4</v>
      </c>
    </row>
    <row r="18" spans="1:4" x14ac:dyDescent="0.2">
      <c r="A18" s="21" t="s">
        <v>178</v>
      </c>
      <c r="B18" s="21"/>
      <c r="C18" s="21"/>
      <c r="D18" s="21"/>
    </row>
    <row r="19" spans="1:4" x14ac:dyDescent="0.2">
      <c r="A19" s="22" t="s">
        <v>146</v>
      </c>
      <c r="B19" s="22" t="s">
        <v>616</v>
      </c>
      <c r="C19" s="144" t="s">
        <v>618</v>
      </c>
      <c r="D19" s="144" t="s">
        <v>181</v>
      </c>
    </row>
    <row r="20" spans="1:4" x14ac:dyDescent="0.2">
      <c r="A20" s="154">
        <v>1230</v>
      </c>
      <c r="B20" s="155" t="s">
        <v>225</v>
      </c>
      <c r="C20" s="156">
        <f>SUM(C21:C27)</f>
        <v>5392458.6099999994</v>
      </c>
      <c r="D20" s="155"/>
    </row>
    <row r="21" spans="1:4" x14ac:dyDescent="0.2">
      <c r="A21" s="113">
        <v>1231</v>
      </c>
      <c r="B21" s="114" t="s">
        <v>226</v>
      </c>
      <c r="C21" s="115">
        <v>1400000</v>
      </c>
      <c r="D21" s="114"/>
    </row>
    <row r="22" spans="1:4" x14ac:dyDescent="0.2">
      <c r="A22" s="113">
        <v>1232</v>
      </c>
      <c r="B22" s="114" t="s">
        <v>227</v>
      </c>
      <c r="C22" s="115">
        <v>0</v>
      </c>
      <c r="D22" s="114"/>
    </row>
    <row r="23" spans="1:4" x14ac:dyDescent="0.2">
      <c r="A23" s="113">
        <v>1233</v>
      </c>
      <c r="B23" s="114" t="s">
        <v>228</v>
      </c>
      <c r="C23" s="115">
        <v>3992458.61</v>
      </c>
      <c r="D23" s="114"/>
    </row>
    <row r="24" spans="1:4" x14ac:dyDescent="0.2">
      <c r="A24" s="113">
        <v>1234</v>
      </c>
      <c r="B24" s="114" t="s">
        <v>229</v>
      </c>
      <c r="C24" s="115">
        <v>0</v>
      </c>
      <c r="D24" s="114"/>
    </row>
    <row r="25" spans="1:4" x14ac:dyDescent="0.2">
      <c r="A25" s="113">
        <v>1235</v>
      </c>
      <c r="B25" s="114" t="s">
        <v>230</v>
      </c>
      <c r="C25" s="115">
        <v>0</v>
      </c>
      <c r="D25" s="114"/>
    </row>
    <row r="26" spans="1:4" x14ac:dyDescent="0.2">
      <c r="A26" s="113">
        <v>1236</v>
      </c>
      <c r="B26" s="114" t="s">
        <v>231</v>
      </c>
      <c r="C26" s="115">
        <v>0</v>
      </c>
      <c r="D26" s="114"/>
    </row>
    <row r="27" spans="1:4" x14ac:dyDescent="0.2">
      <c r="A27" s="113">
        <v>1239</v>
      </c>
      <c r="B27" s="114" t="s">
        <v>232</v>
      </c>
      <c r="C27" s="115">
        <v>0</v>
      </c>
      <c r="D27" s="114"/>
    </row>
    <row r="28" spans="1:4" x14ac:dyDescent="0.2">
      <c r="A28" s="151">
        <v>1240</v>
      </c>
      <c r="B28" s="153" t="s">
        <v>233</v>
      </c>
      <c r="C28" s="152">
        <f>SUM(C29:C36)</f>
        <v>4103893.08</v>
      </c>
      <c r="D28" s="153"/>
    </row>
    <row r="29" spans="1:4" x14ac:dyDescent="0.2">
      <c r="A29" s="113">
        <v>1241</v>
      </c>
      <c r="B29" s="114" t="s">
        <v>234</v>
      </c>
      <c r="C29" s="115">
        <v>1221745.1000000001</v>
      </c>
      <c r="D29" s="114"/>
    </row>
    <row r="30" spans="1:4" x14ac:dyDescent="0.2">
      <c r="A30" s="113">
        <v>1242</v>
      </c>
      <c r="B30" s="114" t="s">
        <v>235</v>
      </c>
      <c r="C30" s="115">
        <v>178649.38</v>
      </c>
      <c r="D30" s="114"/>
    </row>
    <row r="31" spans="1:4" x14ac:dyDescent="0.2">
      <c r="A31" s="113">
        <v>1243</v>
      </c>
      <c r="B31" s="114" t="s">
        <v>236</v>
      </c>
      <c r="C31" s="115">
        <v>518441.7</v>
      </c>
      <c r="D31" s="114"/>
    </row>
    <row r="32" spans="1:4" x14ac:dyDescent="0.2">
      <c r="A32" s="113">
        <v>1244</v>
      </c>
      <c r="B32" s="114" t="s">
        <v>237</v>
      </c>
      <c r="C32" s="115">
        <v>2107485.9</v>
      </c>
      <c r="D32" s="114"/>
    </row>
    <row r="33" spans="1:10" x14ac:dyDescent="0.2">
      <c r="A33" s="113">
        <v>1245</v>
      </c>
      <c r="B33" s="114" t="s">
        <v>238</v>
      </c>
      <c r="C33" s="115">
        <v>0</v>
      </c>
      <c r="D33" s="114"/>
    </row>
    <row r="34" spans="1:10" x14ac:dyDescent="0.2">
      <c r="A34" s="113">
        <v>1246</v>
      </c>
      <c r="B34" s="114" t="s">
        <v>239</v>
      </c>
      <c r="C34" s="115">
        <v>77571</v>
      </c>
      <c r="D34" s="114"/>
    </row>
    <row r="35" spans="1:10" x14ac:dyDescent="0.2">
      <c r="A35" s="113">
        <v>1247</v>
      </c>
      <c r="B35" s="114" t="s">
        <v>240</v>
      </c>
      <c r="C35" s="115">
        <v>0</v>
      </c>
      <c r="D35" s="114"/>
    </row>
    <row r="36" spans="1:10" x14ac:dyDescent="0.2">
      <c r="A36" s="113">
        <v>1248</v>
      </c>
      <c r="B36" s="114" t="s">
        <v>241</v>
      </c>
      <c r="C36" s="115">
        <v>0</v>
      </c>
      <c r="D36" s="114"/>
    </row>
    <row r="37" spans="1:10" x14ac:dyDescent="0.2">
      <c r="A37" s="151">
        <v>1250</v>
      </c>
      <c r="B37" s="153" t="s">
        <v>243</v>
      </c>
      <c r="C37" s="152">
        <f>SUM(C38:C42)</f>
        <v>10295</v>
      </c>
      <c r="D37" s="153"/>
    </row>
    <row r="38" spans="1:10" x14ac:dyDescent="0.2">
      <c r="A38" s="113">
        <v>1251</v>
      </c>
      <c r="B38" s="114" t="s">
        <v>244</v>
      </c>
      <c r="C38" s="115">
        <v>10295</v>
      </c>
      <c r="D38" s="114"/>
    </row>
    <row r="39" spans="1:10" x14ac:dyDescent="0.2">
      <c r="A39" s="113">
        <v>1252</v>
      </c>
      <c r="B39" s="114" t="s">
        <v>245</v>
      </c>
      <c r="C39" s="115">
        <v>0</v>
      </c>
      <c r="D39" s="114"/>
    </row>
    <row r="40" spans="1:10" x14ac:dyDescent="0.2">
      <c r="A40" s="113">
        <v>1253</v>
      </c>
      <c r="B40" s="114" t="s">
        <v>246</v>
      </c>
      <c r="C40" s="115">
        <v>0</v>
      </c>
      <c r="D40" s="114"/>
    </row>
    <row r="41" spans="1:10" x14ac:dyDescent="0.2">
      <c r="A41" s="113">
        <v>1254</v>
      </c>
      <c r="B41" s="114" t="s">
        <v>247</v>
      </c>
      <c r="C41" s="115">
        <v>0</v>
      </c>
      <c r="D41" s="114"/>
    </row>
    <row r="42" spans="1:10" x14ac:dyDescent="0.2">
      <c r="A42" s="113">
        <v>1259</v>
      </c>
      <c r="B42" s="114" t="s">
        <v>248</v>
      </c>
      <c r="C42" s="115">
        <v>0</v>
      </c>
      <c r="D42" s="114"/>
    </row>
    <row r="43" spans="1:10" x14ac:dyDescent="0.2">
      <c r="A43" s="151"/>
      <c r="B43" s="153" t="s">
        <v>619</v>
      </c>
      <c r="C43" s="152">
        <f>C37+C28+C20</f>
        <v>9506646.6899999995</v>
      </c>
      <c r="D43" s="152">
        <f>D37+D28+D20</f>
        <v>0</v>
      </c>
    </row>
    <row r="44" spans="1:10" x14ac:dyDescent="0.2">
      <c r="G44" s="23"/>
      <c r="H44" s="145"/>
      <c r="I44" s="146"/>
      <c r="J44" s="146"/>
    </row>
    <row r="45" spans="1:10" x14ac:dyDescent="0.2">
      <c r="A45" s="21" t="s">
        <v>186</v>
      </c>
      <c r="B45" s="21"/>
      <c r="C45" s="21"/>
      <c r="D45" s="21"/>
    </row>
    <row r="46" spans="1:10" x14ac:dyDescent="0.2">
      <c r="A46" s="22" t="s">
        <v>146</v>
      </c>
      <c r="B46" s="22" t="s">
        <v>705</v>
      </c>
      <c r="C46" s="22">
        <v>2021</v>
      </c>
      <c r="D46" s="22">
        <v>2020</v>
      </c>
    </row>
    <row r="47" spans="1:10" x14ac:dyDescent="0.2">
      <c r="A47" s="202">
        <v>3210</v>
      </c>
      <c r="B47" s="203" t="s">
        <v>620</v>
      </c>
      <c r="C47" s="216">
        <v>735436.68</v>
      </c>
      <c r="D47" s="204">
        <v>-956500.47</v>
      </c>
    </row>
    <row r="48" spans="1:10" x14ac:dyDescent="0.2">
      <c r="A48" s="205"/>
      <c r="B48" s="206" t="s">
        <v>621</v>
      </c>
      <c r="C48" s="207">
        <f>C49+C61+C93+C96</f>
        <v>1788142.33</v>
      </c>
      <c r="D48" s="207">
        <f>D49+D61+D93+D96</f>
        <v>2422345.94</v>
      </c>
    </row>
    <row r="49" spans="1:4" x14ac:dyDescent="0.2">
      <c r="A49" s="208">
        <v>5400</v>
      </c>
      <c r="B49" s="209" t="s">
        <v>421</v>
      </c>
      <c r="C49" s="207">
        <v>0</v>
      </c>
      <c r="D49" s="207">
        <v>0</v>
      </c>
    </row>
    <row r="50" spans="1:4" x14ac:dyDescent="0.2">
      <c r="A50" s="205">
        <v>5410</v>
      </c>
      <c r="B50" s="210" t="s">
        <v>622</v>
      </c>
      <c r="C50" s="211">
        <v>0</v>
      </c>
      <c r="D50" s="211">
        <v>0</v>
      </c>
    </row>
    <row r="51" spans="1:4" x14ac:dyDescent="0.2">
      <c r="A51" s="205">
        <v>5411</v>
      </c>
      <c r="B51" s="210" t="s">
        <v>423</v>
      </c>
      <c r="C51" s="211">
        <v>0</v>
      </c>
      <c r="D51" s="211">
        <v>0</v>
      </c>
    </row>
    <row r="52" spans="1:4" x14ac:dyDescent="0.2">
      <c r="A52" s="205">
        <v>5420</v>
      </c>
      <c r="B52" s="210" t="s">
        <v>623</v>
      </c>
      <c r="C52" s="211">
        <v>0</v>
      </c>
      <c r="D52" s="211">
        <v>0</v>
      </c>
    </row>
    <row r="53" spans="1:4" x14ac:dyDescent="0.2">
      <c r="A53" s="205">
        <v>5421</v>
      </c>
      <c r="B53" s="210" t="s">
        <v>426</v>
      </c>
      <c r="C53" s="211">
        <v>0</v>
      </c>
      <c r="D53" s="211">
        <v>0</v>
      </c>
    </row>
    <row r="54" spans="1:4" x14ac:dyDescent="0.2">
      <c r="A54" s="205">
        <v>5430</v>
      </c>
      <c r="B54" s="210" t="s">
        <v>624</v>
      </c>
      <c r="C54" s="211">
        <v>0</v>
      </c>
      <c r="D54" s="211">
        <v>0</v>
      </c>
    </row>
    <row r="55" spans="1:4" x14ac:dyDescent="0.2">
      <c r="A55" s="205">
        <v>5431</v>
      </c>
      <c r="B55" s="210" t="s">
        <v>429</v>
      </c>
      <c r="C55" s="211">
        <v>0</v>
      </c>
      <c r="D55" s="211">
        <v>0</v>
      </c>
    </row>
    <row r="56" spans="1:4" x14ac:dyDescent="0.2">
      <c r="A56" s="205">
        <v>5440</v>
      </c>
      <c r="B56" s="210" t="s">
        <v>625</v>
      </c>
      <c r="C56" s="211">
        <v>0</v>
      </c>
      <c r="D56" s="211">
        <v>0</v>
      </c>
    </row>
    <row r="57" spans="1:4" x14ac:dyDescent="0.2">
      <c r="A57" s="205">
        <v>5441</v>
      </c>
      <c r="B57" s="210" t="s">
        <v>625</v>
      </c>
      <c r="C57" s="211">
        <v>0</v>
      </c>
      <c r="D57" s="211">
        <v>0</v>
      </c>
    </row>
    <row r="58" spans="1:4" x14ac:dyDescent="0.2">
      <c r="A58" s="205">
        <v>5450</v>
      </c>
      <c r="B58" s="210" t="s">
        <v>626</v>
      </c>
      <c r="C58" s="211">
        <v>0</v>
      </c>
      <c r="D58" s="211">
        <v>0</v>
      </c>
    </row>
    <row r="59" spans="1:4" x14ac:dyDescent="0.2">
      <c r="A59" s="205">
        <v>5451</v>
      </c>
      <c r="B59" s="210" t="s">
        <v>433</v>
      </c>
      <c r="C59" s="211">
        <v>0</v>
      </c>
      <c r="D59" s="211">
        <v>0</v>
      </c>
    </row>
    <row r="60" spans="1:4" x14ac:dyDescent="0.2">
      <c r="A60" s="205">
        <v>5452</v>
      </c>
      <c r="B60" s="210" t="s">
        <v>434</v>
      </c>
      <c r="C60" s="211">
        <v>0</v>
      </c>
      <c r="D60" s="211">
        <v>0</v>
      </c>
    </row>
    <row r="61" spans="1:4" x14ac:dyDescent="0.2">
      <c r="A61" s="208">
        <v>5500</v>
      </c>
      <c r="B61" s="209" t="s">
        <v>435</v>
      </c>
      <c r="C61" s="207">
        <f>C62+C71+C74+C80+C82+C84</f>
        <v>701072.34000000008</v>
      </c>
      <c r="D61" s="207">
        <f>D62+D71+D74+D80+D82+D84</f>
        <v>2086142.82</v>
      </c>
    </row>
    <row r="62" spans="1:4" x14ac:dyDescent="0.2">
      <c r="A62" s="205">
        <v>5510</v>
      </c>
      <c r="B62" s="210" t="s">
        <v>436</v>
      </c>
      <c r="C62" s="215">
        <f>SUM(C63:C70)</f>
        <v>701072.34000000008</v>
      </c>
      <c r="D62" s="211">
        <f>SUM(D63:D70)</f>
        <v>2086142.82</v>
      </c>
    </row>
    <row r="63" spans="1:4" x14ac:dyDescent="0.2">
      <c r="A63" s="205">
        <v>5511</v>
      </c>
      <c r="B63" s="210" t="s">
        <v>437</v>
      </c>
      <c r="C63" s="215">
        <v>0</v>
      </c>
      <c r="D63" s="211">
        <v>0</v>
      </c>
    </row>
    <row r="64" spans="1:4" x14ac:dyDescent="0.2">
      <c r="A64" s="205">
        <v>5512</v>
      </c>
      <c r="B64" s="210" t="s">
        <v>438</v>
      </c>
      <c r="C64" s="215">
        <v>0</v>
      </c>
      <c r="D64" s="211">
        <v>0</v>
      </c>
    </row>
    <row r="65" spans="1:4" x14ac:dyDescent="0.2">
      <c r="A65" s="205">
        <v>5513</v>
      </c>
      <c r="B65" s="210" t="s">
        <v>439</v>
      </c>
      <c r="C65" s="215">
        <v>199622.93</v>
      </c>
      <c r="D65" s="211">
        <v>199622.93</v>
      </c>
    </row>
    <row r="66" spans="1:4" x14ac:dyDescent="0.2">
      <c r="A66" s="205">
        <v>5514</v>
      </c>
      <c r="B66" s="210" t="s">
        <v>440</v>
      </c>
      <c r="C66" s="215">
        <v>0</v>
      </c>
      <c r="D66" s="211">
        <v>0</v>
      </c>
    </row>
    <row r="67" spans="1:4" x14ac:dyDescent="0.2">
      <c r="A67" s="205">
        <v>5515</v>
      </c>
      <c r="B67" s="210" t="s">
        <v>441</v>
      </c>
      <c r="C67" s="215">
        <v>314519.57</v>
      </c>
      <c r="D67" s="211">
        <v>385891.63</v>
      </c>
    </row>
    <row r="68" spans="1:4" x14ac:dyDescent="0.2">
      <c r="A68" s="205">
        <v>5516</v>
      </c>
      <c r="B68" s="210" t="s">
        <v>442</v>
      </c>
      <c r="C68" s="215">
        <v>0</v>
      </c>
      <c r="D68" s="211">
        <v>0</v>
      </c>
    </row>
    <row r="69" spans="1:4" x14ac:dyDescent="0.2">
      <c r="A69" s="205">
        <v>5517</v>
      </c>
      <c r="B69" s="210" t="s">
        <v>443</v>
      </c>
      <c r="C69" s="215">
        <v>1122.02</v>
      </c>
      <c r="D69" s="211">
        <v>1441.3</v>
      </c>
    </row>
    <row r="70" spans="1:4" x14ac:dyDescent="0.2">
      <c r="A70" s="205">
        <v>5518</v>
      </c>
      <c r="B70" s="210" t="s">
        <v>81</v>
      </c>
      <c r="C70" s="215">
        <v>185807.82</v>
      </c>
      <c r="D70" s="211">
        <v>1499186.96</v>
      </c>
    </row>
    <row r="71" spans="1:4" x14ac:dyDescent="0.2">
      <c r="A71" s="205">
        <v>5520</v>
      </c>
      <c r="B71" s="210" t="s">
        <v>80</v>
      </c>
      <c r="C71" s="215">
        <f>SUM(C72:C73)</f>
        <v>0</v>
      </c>
      <c r="D71" s="211">
        <f>SUM(D72:D73)</f>
        <v>0</v>
      </c>
    </row>
    <row r="72" spans="1:4" x14ac:dyDescent="0.2">
      <c r="A72" s="205">
        <v>5521</v>
      </c>
      <c r="B72" s="210" t="s">
        <v>444</v>
      </c>
      <c r="C72" s="211">
        <v>0</v>
      </c>
      <c r="D72" s="211">
        <v>0</v>
      </c>
    </row>
    <row r="73" spans="1:4" x14ac:dyDescent="0.2">
      <c r="A73" s="205">
        <v>5522</v>
      </c>
      <c r="B73" s="210" t="s">
        <v>445</v>
      </c>
      <c r="C73" s="211">
        <v>0</v>
      </c>
      <c r="D73" s="211">
        <v>0</v>
      </c>
    </row>
    <row r="74" spans="1:4" x14ac:dyDescent="0.2">
      <c r="A74" s="205">
        <v>5530</v>
      </c>
      <c r="B74" s="210" t="s">
        <v>446</v>
      </c>
      <c r="C74" s="211">
        <f>SUM(C75:C79)</f>
        <v>0</v>
      </c>
      <c r="D74" s="211">
        <f>SUM(D75:D79)</f>
        <v>0</v>
      </c>
    </row>
    <row r="75" spans="1:4" x14ac:dyDescent="0.2">
      <c r="A75" s="205">
        <v>5531</v>
      </c>
      <c r="B75" s="210" t="s">
        <v>447</v>
      </c>
      <c r="C75" s="211">
        <v>0</v>
      </c>
      <c r="D75" s="211">
        <v>0</v>
      </c>
    </row>
    <row r="76" spans="1:4" x14ac:dyDescent="0.2">
      <c r="A76" s="205">
        <v>5532</v>
      </c>
      <c r="B76" s="210" t="s">
        <v>448</v>
      </c>
      <c r="C76" s="211">
        <v>0</v>
      </c>
      <c r="D76" s="211">
        <v>0</v>
      </c>
    </row>
    <row r="77" spans="1:4" x14ac:dyDescent="0.2">
      <c r="A77" s="205">
        <v>5533</v>
      </c>
      <c r="B77" s="210" t="s">
        <v>449</v>
      </c>
      <c r="C77" s="211">
        <v>0</v>
      </c>
      <c r="D77" s="211">
        <v>0</v>
      </c>
    </row>
    <row r="78" spans="1:4" x14ac:dyDescent="0.2">
      <c r="A78" s="205">
        <v>5534</v>
      </c>
      <c r="B78" s="210" t="s">
        <v>450</v>
      </c>
      <c r="C78" s="211">
        <v>0</v>
      </c>
      <c r="D78" s="211">
        <v>0</v>
      </c>
    </row>
    <row r="79" spans="1:4" x14ac:dyDescent="0.2">
      <c r="A79" s="205">
        <v>5535</v>
      </c>
      <c r="B79" s="210" t="s">
        <v>451</v>
      </c>
      <c r="C79" s="211">
        <v>0</v>
      </c>
      <c r="D79" s="211">
        <v>0</v>
      </c>
    </row>
    <row r="80" spans="1:4" x14ac:dyDescent="0.2">
      <c r="A80" s="205">
        <v>5540</v>
      </c>
      <c r="B80" s="210" t="s">
        <v>452</v>
      </c>
      <c r="C80" s="211">
        <f>SUM(C81)</f>
        <v>0</v>
      </c>
      <c r="D80" s="211">
        <f>SUM(D81)</f>
        <v>0</v>
      </c>
    </row>
    <row r="81" spans="1:10" x14ac:dyDescent="0.2">
      <c r="A81" s="205">
        <v>5541</v>
      </c>
      <c r="B81" s="210" t="s">
        <v>452</v>
      </c>
      <c r="C81" s="211">
        <v>0</v>
      </c>
      <c r="D81" s="211">
        <v>0</v>
      </c>
    </row>
    <row r="82" spans="1:10" x14ac:dyDescent="0.2">
      <c r="A82" s="205">
        <v>5550</v>
      </c>
      <c r="B82" s="210" t="s">
        <v>453</v>
      </c>
      <c r="C82" s="211">
        <f>SUM(C83)</f>
        <v>0</v>
      </c>
      <c r="D82" s="211">
        <f>SUM(D83)</f>
        <v>0</v>
      </c>
      <c r="G82" s="23"/>
      <c r="I82" s="24"/>
      <c r="J82" s="24"/>
    </row>
    <row r="83" spans="1:10" x14ac:dyDescent="0.2">
      <c r="A83" s="205">
        <v>5551</v>
      </c>
      <c r="B83" s="210" t="s">
        <v>453</v>
      </c>
      <c r="C83" s="211">
        <v>0</v>
      </c>
      <c r="D83" s="211">
        <v>0</v>
      </c>
      <c r="G83" s="23"/>
      <c r="I83" s="24"/>
      <c r="J83" s="24"/>
    </row>
    <row r="84" spans="1:10" x14ac:dyDescent="0.2">
      <c r="A84" s="205">
        <v>5590</v>
      </c>
      <c r="B84" s="210" t="s">
        <v>454</v>
      </c>
      <c r="C84" s="211">
        <f>SUM(C85:C92)</f>
        <v>0</v>
      </c>
      <c r="D84" s="211">
        <f>SUM(D85:D92)</f>
        <v>0</v>
      </c>
      <c r="G84" s="23"/>
      <c r="I84" s="24"/>
      <c r="J84" s="24"/>
    </row>
    <row r="85" spans="1:10" x14ac:dyDescent="0.2">
      <c r="A85" s="205">
        <v>5591</v>
      </c>
      <c r="B85" s="210" t="s">
        <v>455</v>
      </c>
      <c r="C85" s="211">
        <v>0</v>
      </c>
      <c r="D85" s="211">
        <v>0</v>
      </c>
      <c r="G85" s="23"/>
      <c r="I85" s="24"/>
      <c r="J85" s="24"/>
    </row>
    <row r="86" spans="1:10" x14ac:dyDescent="0.2">
      <c r="A86" s="205">
        <v>5592</v>
      </c>
      <c r="B86" s="210" t="s">
        <v>456</v>
      </c>
      <c r="C86" s="211">
        <v>0</v>
      </c>
      <c r="D86" s="211">
        <v>0</v>
      </c>
      <c r="G86" s="23"/>
      <c r="I86" s="24"/>
      <c r="J86" s="24"/>
    </row>
    <row r="87" spans="1:10" x14ac:dyDescent="0.2">
      <c r="A87" s="205">
        <v>5593</v>
      </c>
      <c r="B87" s="210" t="s">
        <v>457</v>
      </c>
      <c r="C87" s="211">
        <v>0</v>
      </c>
      <c r="D87" s="211">
        <v>0</v>
      </c>
      <c r="G87" s="23"/>
      <c r="I87" s="24"/>
      <c r="J87" s="24"/>
    </row>
    <row r="88" spans="1:10" x14ac:dyDescent="0.2">
      <c r="A88" s="205">
        <v>5594</v>
      </c>
      <c r="B88" s="210" t="s">
        <v>458</v>
      </c>
      <c r="C88" s="211">
        <v>0</v>
      </c>
      <c r="D88" s="211">
        <v>0</v>
      </c>
      <c r="G88" s="23"/>
      <c r="I88" s="24"/>
      <c r="J88" s="24"/>
    </row>
    <row r="89" spans="1:10" x14ac:dyDescent="0.2">
      <c r="A89" s="205">
        <v>5595</v>
      </c>
      <c r="B89" s="210" t="s">
        <v>459</v>
      </c>
      <c r="C89" s="211">
        <v>0</v>
      </c>
      <c r="D89" s="211">
        <v>0</v>
      </c>
      <c r="G89" s="23"/>
      <c r="I89" s="24"/>
      <c r="J89" s="24"/>
    </row>
    <row r="90" spans="1:10" x14ac:dyDescent="0.2">
      <c r="A90" s="205">
        <v>5596</v>
      </c>
      <c r="B90" s="210" t="s">
        <v>352</v>
      </c>
      <c r="C90" s="211">
        <v>0</v>
      </c>
      <c r="D90" s="211">
        <v>0</v>
      </c>
      <c r="G90" s="23"/>
      <c r="I90" s="24"/>
      <c r="J90" s="24"/>
    </row>
    <row r="91" spans="1:10" x14ac:dyDescent="0.2">
      <c r="A91" s="205">
        <v>5597</v>
      </c>
      <c r="B91" s="210" t="s">
        <v>460</v>
      </c>
      <c r="C91" s="211">
        <v>0</v>
      </c>
      <c r="D91" s="211">
        <v>0</v>
      </c>
      <c r="G91" s="23"/>
      <c r="I91" s="24"/>
      <c r="J91" s="24"/>
    </row>
    <row r="92" spans="1:10" x14ac:dyDescent="0.2">
      <c r="A92" s="205">
        <v>5599</v>
      </c>
      <c r="B92" s="210" t="s">
        <v>461</v>
      </c>
      <c r="C92" s="211">
        <v>0</v>
      </c>
      <c r="D92" s="211">
        <v>0</v>
      </c>
      <c r="G92" s="23"/>
      <c r="I92" s="24"/>
      <c r="J92" s="24"/>
    </row>
    <row r="93" spans="1:10" x14ac:dyDescent="0.2">
      <c r="A93" s="208">
        <v>5600</v>
      </c>
      <c r="B93" s="209" t="s">
        <v>79</v>
      </c>
      <c r="C93" s="207">
        <f>SUM(C94:C95)</f>
        <v>0</v>
      </c>
      <c r="D93" s="207">
        <f>D94</f>
        <v>0</v>
      </c>
      <c r="G93" s="32"/>
      <c r="H93" s="33"/>
      <c r="I93" s="146"/>
      <c r="J93" s="146"/>
    </row>
    <row r="94" spans="1:10" x14ac:dyDescent="0.2">
      <c r="A94" s="205">
        <v>5610</v>
      </c>
      <c r="B94" s="210" t="s">
        <v>462</v>
      </c>
      <c r="C94" s="211">
        <v>0</v>
      </c>
      <c r="D94" s="211">
        <f>D95</f>
        <v>0</v>
      </c>
      <c r="G94" s="23"/>
      <c r="I94" s="24"/>
      <c r="J94" s="24"/>
    </row>
    <row r="95" spans="1:10" x14ac:dyDescent="0.2">
      <c r="A95" s="205">
        <v>5611</v>
      </c>
      <c r="B95" s="210" t="s">
        <v>463</v>
      </c>
      <c r="C95" s="211">
        <v>0</v>
      </c>
      <c r="D95" s="211">
        <v>0</v>
      </c>
      <c r="G95" s="23"/>
      <c r="I95" s="24"/>
      <c r="J95" s="24"/>
    </row>
    <row r="96" spans="1:10" x14ac:dyDescent="0.2">
      <c r="A96" s="208">
        <v>2110</v>
      </c>
      <c r="B96" s="209" t="s">
        <v>627</v>
      </c>
      <c r="C96" s="207">
        <f>SUM(C97:C101)</f>
        <v>1087069.99</v>
      </c>
      <c r="D96" s="207">
        <f>SUM(D97:D101)</f>
        <v>336203.12</v>
      </c>
      <c r="G96" s="32"/>
      <c r="H96" s="147"/>
      <c r="I96" s="146"/>
      <c r="J96" s="146"/>
    </row>
    <row r="97" spans="1:10" x14ac:dyDescent="0.2">
      <c r="A97" s="205">
        <v>2111</v>
      </c>
      <c r="B97" s="210" t="s">
        <v>628</v>
      </c>
      <c r="C97" s="211">
        <v>1013970.73</v>
      </c>
      <c r="D97" s="211">
        <f>279961.68</f>
        <v>279961.68</v>
      </c>
      <c r="G97" s="23"/>
      <c r="I97" s="24"/>
      <c r="J97" s="24"/>
    </row>
    <row r="98" spans="1:10" x14ac:dyDescent="0.2">
      <c r="A98" s="205">
        <v>2112</v>
      </c>
      <c r="B98" s="210" t="s">
        <v>629</v>
      </c>
      <c r="C98" s="211">
        <v>12631.17</v>
      </c>
      <c r="D98" s="211">
        <v>19226.650000000001</v>
      </c>
      <c r="G98" s="23"/>
      <c r="I98" s="24"/>
      <c r="J98" s="24"/>
    </row>
    <row r="99" spans="1:10" x14ac:dyDescent="0.2">
      <c r="A99" s="205">
        <v>2112</v>
      </c>
      <c r="B99" s="210" t="s">
        <v>630</v>
      </c>
      <c r="C99" s="211">
        <v>60468.09</v>
      </c>
      <c r="D99" s="211">
        <v>35014.79</v>
      </c>
      <c r="G99" s="23"/>
      <c r="I99" s="24"/>
      <c r="J99" s="24"/>
    </row>
    <row r="100" spans="1:10" x14ac:dyDescent="0.2">
      <c r="A100" s="205">
        <v>2115</v>
      </c>
      <c r="B100" s="210" t="s">
        <v>631</v>
      </c>
      <c r="C100" s="211">
        <v>0</v>
      </c>
      <c r="D100" s="211">
        <v>2000</v>
      </c>
      <c r="G100" s="23"/>
      <c r="I100" s="24"/>
      <c r="J100" s="24"/>
    </row>
    <row r="101" spans="1:10" x14ac:dyDescent="0.2">
      <c r="A101" s="205">
        <v>2114</v>
      </c>
      <c r="B101" s="210" t="s">
        <v>632</v>
      </c>
      <c r="C101" s="211">
        <v>0</v>
      </c>
      <c r="D101" s="211">
        <v>0</v>
      </c>
      <c r="G101" s="23"/>
      <c r="I101" s="24"/>
      <c r="J101" s="24"/>
    </row>
    <row r="102" spans="1:10" x14ac:dyDescent="0.2">
      <c r="A102" s="205"/>
      <c r="B102" s="206" t="s">
        <v>633</v>
      </c>
      <c r="C102" s="207">
        <f>C103</f>
        <v>0</v>
      </c>
      <c r="D102" s="207">
        <f>D103</f>
        <v>0</v>
      </c>
      <c r="G102" s="23"/>
      <c r="H102" s="145"/>
      <c r="I102" s="146"/>
      <c r="J102" s="146"/>
    </row>
    <row r="103" spans="1:10" x14ac:dyDescent="0.2">
      <c r="A103" s="208">
        <v>1120</v>
      </c>
      <c r="B103" s="212" t="s">
        <v>634</v>
      </c>
      <c r="C103" s="207">
        <f>SUM(C104:C112)</f>
        <v>0</v>
      </c>
      <c r="D103" s="207">
        <v>0</v>
      </c>
      <c r="G103" s="32"/>
      <c r="H103" s="148"/>
      <c r="I103" s="146"/>
      <c r="J103" s="146"/>
    </row>
    <row r="104" spans="1:10" x14ac:dyDescent="0.2">
      <c r="A104" s="205">
        <v>1124</v>
      </c>
      <c r="B104" s="213" t="s">
        <v>635</v>
      </c>
      <c r="C104" s="211">
        <v>0</v>
      </c>
      <c r="D104" s="211">
        <v>0</v>
      </c>
      <c r="G104" s="23"/>
      <c r="H104" s="149"/>
      <c r="I104" s="24"/>
      <c r="J104" s="24"/>
    </row>
    <row r="105" spans="1:10" x14ac:dyDescent="0.2">
      <c r="A105" s="205">
        <v>1124</v>
      </c>
      <c r="B105" s="213" t="s">
        <v>636</v>
      </c>
      <c r="C105" s="211">
        <v>0</v>
      </c>
      <c r="D105" s="211">
        <v>0</v>
      </c>
      <c r="G105" s="23"/>
      <c r="H105" s="149"/>
      <c r="I105" s="24"/>
      <c r="J105" s="24"/>
    </row>
    <row r="106" spans="1:10" x14ac:dyDescent="0.2">
      <c r="A106" s="205">
        <v>1124</v>
      </c>
      <c r="B106" s="213" t="s">
        <v>637</v>
      </c>
      <c r="C106" s="211">
        <v>0</v>
      </c>
      <c r="D106" s="211">
        <v>0</v>
      </c>
      <c r="G106" s="23"/>
      <c r="H106" s="149"/>
      <c r="I106" s="24"/>
      <c r="J106" s="24"/>
    </row>
    <row r="107" spans="1:10" x14ac:dyDescent="0.2">
      <c r="A107" s="205">
        <v>1124</v>
      </c>
      <c r="B107" s="213" t="s">
        <v>638</v>
      </c>
      <c r="C107" s="211">
        <v>0</v>
      </c>
      <c r="D107" s="211">
        <v>0</v>
      </c>
      <c r="G107" s="23"/>
      <c r="H107" s="149"/>
      <c r="I107" s="24"/>
      <c r="J107" s="24"/>
    </row>
    <row r="108" spans="1:10" x14ac:dyDescent="0.2">
      <c r="A108" s="205">
        <v>1124</v>
      </c>
      <c r="B108" s="213" t="s">
        <v>639</v>
      </c>
      <c r="C108" s="211">
        <v>0</v>
      </c>
      <c r="D108" s="211">
        <v>0</v>
      </c>
      <c r="G108" s="23"/>
      <c r="H108" s="149"/>
      <c r="I108" s="24"/>
      <c r="J108" s="24"/>
    </row>
    <row r="109" spans="1:10" x14ac:dyDescent="0.2">
      <c r="A109" s="205">
        <v>1124</v>
      </c>
      <c r="B109" s="213" t="s">
        <v>640</v>
      </c>
      <c r="C109" s="211">
        <v>0</v>
      </c>
      <c r="D109" s="211">
        <v>0</v>
      </c>
      <c r="G109" s="23"/>
      <c r="H109" s="149"/>
      <c r="I109" s="24"/>
      <c r="J109" s="24"/>
    </row>
    <row r="110" spans="1:10" x14ac:dyDescent="0.2">
      <c r="A110" s="205">
        <v>1122</v>
      </c>
      <c r="B110" s="213" t="s">
        <v>641</v>
      </c>
      <c r="C110" s="211">
        <v>0</v>
      </c>
      <c r="D110" s="211">
        <v>0</v>
      </c>
      <c r="G110" s="23"/>
      <c r="H110" s="149"/>
      <c r="I110" s="24"/>
      <c r="J110" s="24"/>
    </row>
    <row r="111" spans="1:10" x14ac:dyDescent="0.2">
      <c r="A111" s="205">
        <v>1122</v>
      </c>
      <c r="B111" s="213" t="s">
        <v>642</v>
      </c>
      <c r="C111" s="211">
        <v>0</v>
      </c>
      <c r="D111" s="211">
        <v>0</v>
      </c>
      <c r="G111" s="23"/>
      <c r="H111" s="149"/>
      <c r="I111" s="24"/>
      <c r="J111" s="24"/>
    </row>
    <row r="112" spans="1:10" x14ac:dyDescent="0.2">
      <c r="A112" s="205">
        <v>1122</v>
      </c>
      <c r="B112" s="213" t="s">
        <v>643</v>
      </c>
      <c r="C112" s="211">
        <v>0</v>
      </c>
      <c r="D112" s="211">
        <v>0</v>
      </c>
      <c r="G112" s="23"/>
      <c r="H112" s="149"/>
      <c r="I112" s="24"/>
      <c r="J112" s="24"/>
    </row>
    <row r="113" spans="1:10" x14ac:dyDescent="0.2">
      <c r="A113" s="205"/>
      <c r="B113" s="214" t="s">
        <v>644</v>
      </c>
      <c r="C113" s="207">
        <f>C47+C48-C102</f>
        <v>2523579.0100000002</v>
      </c>
      <c r="D113" s="207">
        <f>D47+D48-D102</f>
        <v>1465845.47</v>
      </c>
      <c r="G113" s="23"/>
      <c r="H113" s="150"/>
      <c r="I113" s="146"/>
      <c r="J113" s="146"/>
    </row>
    <row r="115" spans="1:10" x14ac:dyDescent="0.2">
      <c r="A115" s="10" t="s">
        <v>614</v>
      </c>
      <c r="H115" s="1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7 D46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6" xr:uid="{00000000-0002-0000-07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scale="85" fitToHeight="2" orientation="landscape" r:id="rId1"/>
  <headerFooter>
    <oddFooter>&amp;R&amp;Pde 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4" t="s">
        <v>190</v>
      </c>
      <c r="B2" s="45" t="s">
        <v>50</v>
      </c>
    </row>
    <row r="3" spans="1:2" x14ac:dyDescent="0.2">
      <c r="B3" s="58"/>
    </row>
    <row r="4" spans="1:2" ht="14.1" customHeight="1" x14ac:dyDescent="0.2">
      <c r="A4" s="59" t="s">
        <v>27</v>
      </c>
      <c r="B4" s="49" t="s">
        <v>78</v>
      </c>
    </row>
    <row r="5" spans="1:2" ht="14.1" customHeight="1" x14ac:dyDescent="0.2">
      <c r="B5" s="49" t="s">
        <v>51</v>
      </c>
    </row>
    <row r="6" spans="1:2" ht="14.1" customHeight="1" x14ac:dyDescent="0.2">
      <c r="B6" s="49" t="s">
        <v>151</v>
      </c>
    </row>
    <row r="7" spans="1:2" ht="14.1" customHeight="1" x14ac:dyDescent="0.2">
      <c r="B7" s="49" t="s">
        <v>152</v>
      </c>
    </row>
    <row r="8" spans="1:2" ht="14.1" customHeight="1" x14ac:dyDescent="0.2"/>
    <row r="9" spans="1:2" x14ac:dyDescent="0.2">
      <c r="A9" s="59" t="s">
        <v>29</v>
      </c>
      <c r="B9" s="51" t="s">
        <v>587</v>
      </c>
    </row>
    <row r="10" spans="1:2" ht="15" customHeight="1" x14ac:dyDescent="0.2">
      <c r="B10" s="51" t="s">
        <v>75</v>
      </c>
    </row>
    <row r="11" spans="1:2" ht="15" customHeight="1" x14ac:dyDescent="0.2">
      <c r="B11" s="61" t="s">
        <v>195</v>
      </c>
    </row>
    <row r="12" spans="1:2" ht="15" customHeight="1" x14ac:dyDescent="0.2"/>
    <row r="13" spans="1:2" x14ac:dyDescent="0.2">
      <c r="A13" s="59" t="s">
        <v>76</v>
      </c>
      <c r="B13" s="49" t="s">
        <v>588</v>
      </c>
    </row>
    <row r="14" spans="1:2" ht="15" customHeight="1" x14ac:dyDescent="0.2">
      <c r="B14" s="49" t="s">
        <v>589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EFE!Área_de_impresión</vt:lpstr>
      <vt:lpstr>ESF!Área_de_impresión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Dir.Administrativa</cp:lastModifiedBy>
  <cp:lastPrinted>2022-02-15T00:45:02Z</cp:lastPrinted>
  <dcterms:created xsi:type="dcterms:W3CDTF">2012-12-11T20:36:24Z</dcterms:created>
  <dcterms:modified xsi:type="dcterms:W3CDTF">2022-02-15T00:47:57Z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