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80C938F0-4E7B-48A6-9177-A03D528150FA}" xr6:coauthVersionLast="46" xr6:coauthVersionMax="46" xr10:uidLastSave="{00000000-0000-0000-0000-000000000000}"/>
  <bookViews>
    <workbookView xWindow="-120" yWindow="-120" windowWidth="20730" windowHeight="1116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G52" i="4" l="1"/>
  <c r="F52" i="4"/>
  <c r="D52" i="4"/>
  <c r="H50" i="4"/>
  <c r="H46" i="4"/>
  <c r="H42" i="4"/>
  <c r="H38" i="4"/>
  <c r="E50" i="4"/>
  <c r="E48" i="4"/>
  <c r="H48" i="4" s="1"/>
  <c r="E46" i="4"/>
  <c r="E44" i="4"/>
  <c r="H44" i="4" s="1"/>
  <c r="E42" i="4"/>
  <c r="E40" i="4"/>
  <c r="H40" i="4" s="1"/>
  <c r="E38" i="4"/>
  <c r="C52" i="4"/>
  <c r="G30" i="4"/>
  <c r="F30" i="4"/>
  <c r="H28" i="4"/>
  <c r="H26" i="4"/>
  <c r="E28" i="4"/>
  <c r="E27" i="4"/>
  <c r="H27" i="4" s="1"/>
  <c r="E26" i="4"/>
  <c r="E25" i="4"/>
  <c r="H25" i="4" s="1"/>
  <c r="H30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52" i="4" l="1"/>
  <c r="E30" i="4"/>
  <c r="E52" i="4"/>
  <c r="H16" i="4"/>
  <c r="E16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H8" i="6" s="1"/>
  <c r="E9" i="6"/>
  <c r="H9" i="6" s="1"/>
  <c r="E10" i="6"/>
  <c r="H10" i="6" s="1"/>
  <c r="E11" i="6"/>
  <c r="E12" i="6"/>
  <c r="H12" i="6" s="1"/>
  <c r="H74" i="6"/>
  <c r="H70" i="6"/>
  <c r="H62" i="6"/>
  <c r="H58" i="6"/>
  <c r="H50" i="6"/>
  <c r="H46" i="6"/>
  <c r="H11" i="6"/>
  <c r="H7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H66" i="6" s="1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E57" i="6" s="1"/>
  <c r="H57" i="6" s="1"/>
  <c r="C53" i="6"/>
  <c r="C43" i="6"/>
  <c r="C33" i="6"/>
  <c r="C23" i="6"/>
  <c r="C13" i="6"/>
  <c r="C5" i="6"/>
  <c r="C42" i="5" l="1"/>
  <c r="E43" i="6"/>
  <c r="H43" i="6" s="1"/>
  <c r="E23" i="6"/>
  <c r="H23" i="6" s="1"/>
  <c r="F77" i="6"/>
  <c r="C77" i="6"/>
  <c r="E5" i="6"/>
  <c r="E13" i="6"/>
  <c r="H13" i="6" s="1"/>
  <c r="E33" i="6"/>
  <c r="H33" i="6" s="1"/>
  <c r="E53" i="6"/>
  <c r="H53" i="6" s="1"/>
  <c r="E65" i="6"/>
  <c r="H65" i="6" s="1"/>
  <c r="E16" i="8"/>
  <c r="H6" i="8"/>
  <c r="H16" i="5"/>
  <c r="H25" i="5"/>
  <c r="E6" i="5"/>
  <c r="H13" i="5"/>
  <c r="H6" i="5" s="1"/>
  <c r="D77" i="6"/>
  <c r="G77" i="6"/>
  <c r="D42" i="5"/>
  <c r="F42" i="5"/>
  <c r="G42" i="5"/>
  <c r="E36" i="5"/>
  <c r="E42" i="5" s="1"/>
  <c r="H38" i="5"/>
  <c r="H36" i="5" s="1"/>
  <c r="E25" i="5"/>
  <c r="E16" i="5"/>
  <c r="H16" i="8"/>
  <c r="H42" i="5" l="1"/>
  <c r="E77" i="6"/>
  <c r="H5" i="6"/>
  <c r="H77" i="6" s="1"/>
</calcChain>
</file>

<file path=xl/sharedStrings.xml><?xml version="1.0" encoding="utf-8"?>
<sst xmlns="http://schemas.openxmlformats.org/spreadsheetml/2006/main" count="199" uniqueCount="141">
  <si>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</si>
  <si>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</si>
  <si>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</si>
  <si>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</si>
  <si>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</si>
  <si>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</si>
  <si>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</si>
  <si>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</si>
  <si>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</si>
  <si>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</si>
  <si>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</si>
  <si>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</si>
  <si>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</si>
  <si>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</si>
  <si>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</si>
  <si>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</si>
  <si>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</si>
  <si>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</si>
  <si>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</si>
  <si>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</si>
  <si>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</si>
  <si>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</si>
  <si>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</si>
  <si>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</si>
  <si>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</si>
  <si>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</si>
  <si>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</si>
  <si>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</si>
  <si>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</si>
  <si>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</si>
  <si>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</si>
  <si>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</si>
  <si>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</si>
  <si>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</si>
  <si>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</si>
  <si>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</si>
  <si>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</si>
  <si>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</si>
  <si>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</si>
  <si>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</si>
  <si>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</si>
  <si>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</si>
  <si>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</si>
  <si>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</si>
  <si>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</si>
  <si>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</si>
  <si>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</si>
  <si>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</si>
  <si>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</si>
  <si>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</si>
  <si>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</si>
  <si>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</si>
  <si>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</si>
  <si>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</si>
  <si>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</si>
  <si>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</si>
  <si>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</si>
  <si>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</si>
  <si>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</si>
  <si>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</si>
  <si>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</si>
  <si>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</si>
  <si>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</si>
  <si>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</si>
  <si>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</si>
  <si>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</si>
  <si>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</si>
  <si>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</si>
  <si>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</si>
  <si>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</si>
  <si>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</si>
  <si>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</si>
  <si>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</si>
  <si>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</si>
  <si>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</si>
  <si>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</si>
  <si>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</si>
  <si>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</si>
  <si>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</si>
  <si>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</si>
  <si>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</si>
  <si>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</si>
  <si>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</si>
  <si>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</si>
  <si>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</si>
  <si>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</si>
  <si>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</si>
  <si>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</si>
  <si>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</si>
  <si>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</si>
  <si>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</si>
  <si>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</si>
  <si>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</si>
  <si>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</si>
  <si>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</si>
  <si>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</si>
  <si>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</si>
  <si>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</si>
  <si>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</si>
  <si>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</si>
  <si>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</si>
  <si>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</si>
  <si>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</si>
  <si>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</si>
  <si>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</si>
  <si>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</si>
  <si>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</si>
  <si>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</si>
  <si>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</si>
  <si>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</si>
  <si>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</si>
  <si>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</si>
  <si>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</si>
  <si>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</si>
  <si>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</si>
  <si>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</si>
  <si>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</si>
  <si>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</si>
  <si>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</si>
  <si>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</si>
  <si>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</si>
  <si>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</si>
  <si>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</si>
  <si>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</si>
  <si>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</si>
  <si>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</si>
  <si>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</si>
  <si>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</si>
  <si>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</si>
  <si>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</si>
  <si>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</si>
  <si>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</si>
  <si>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</si>
  <si>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</si>
  <si>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Comisión Municipal del Deporte de Guanajuato
Estado Analítico del Ejercicio del Presupuesto de Egresos
Clasificación por Objeto del Gasto(Capítulo y Concepto)
Del 1 de Enero AL 31 DE DICIEMBRE DEL 2021</t>
  </si>
  <si>
    <t>Comisión Municipal del Deporte de Guanajuato
Estado Analítico del Ejercicio del Presupuesto de Egresos
Clasificación Ecónomica (Por Tipo de Gasto)
Del 1 de Enero AL 31 DE DICIEMBRE DEL 2021</t>
  </si>
  <si>
    <t>DIRECCIÓN GENERAL</t>
  </si>
  <si>
    <t>Comisión Municipal del Deporte de Guanajuato
Estado Analítico del Ejercicio del Presupuesto de Egresos
Clasificación Administrativa
Del 1 de Enero AL 31 DE DICIEMBRE DEL 2021</t>
  </si>
  <si>
    <t>Gobierno (Federal/Estatal/Municipal) de Comisión Municipal del Deporte de Guanajuato
Estado Analítico del Ejercicio del Presupuesto de Egresos
Clasificación Administrativa
Del 1 de Enero AL 31 DE DICIEMBRE DEL 2021</t>
  </si>
  <si>
    <t>Sector Paraestatal del Gobierno (Federal/Estatal/Municipal) de Comisión Municipal del Deporte de Guanajuato
Estado Analítico del Ejercicio del Presupuesto de Egresos
Clasificación Administrativa
Del 1 de Enero AL 31 DE DICIEMBRE DEL 2021</t>
  </si>
  <si>
    <t>Comisión Municipal del Deporte de Guanajuato
Estado Análitico del Ejercicio del Presupuesto de Egresos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</si>
</sst>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tabSelected="1" workbookViewId="0">
      <selection activeCell="C13" sqref="C13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134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5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8" t="s">
        <v>67</v>
      </c>
      <c r="B5" s="7"/>
      <c r="C5" s="14">
        <f>SUM(C6:C12)</f>
        <v>6267419.0700000003</v>
      </c>
      <c r="D5" s="14">
        <f>SUM(D6:D12)</f>
        <v>557937.13</v>
      </c>
      <c r="E5" s="14">
        <f>C5+D5</f>
        <v>6825356.2000000002</v>
      </c>
      <c r="F5" s="14">
        <f>SUM(F6:F12)</f>
        <v>6825356.2000000002</v>
      </c>
      <c r="G5" s="14">
        <f>SUM(G6:G12)</f>
        <v>5914436.4500000002</v>
      </c>
      <c r="H5" s="14">
        <f>E5-F5</f>
        <v>0</v>
      </c>
    </row>
    <row r="6" spans="1:8" x14ac:dyDescent="0.2">
      <c r="A6" s="49">
        <v>1100</v>
      </c>
      <c r="B6" s="11" t="s">
        <v>76</v>
      </c>
      <c r="C6" s="15">
        <v>2486826</v>
      </c>
      <c r="D6" s="15">
        <v>-25120.5</v>
      </c>
      <c r="E6" s="15">
        <f t="shared" ref="E6:E69" si="0">C6+D6</f>
        <v>2461705.5</v>
      </c>
      <c r="F6" s="15">
        <v>2461705.5</v>
      </c>
      <c r="G6" s="15">
        <v>2243877.7400000002</v>
      </c>
      <c r="H6" s="15">
        <f t="shared" ref="H6:H69" si="1">E6-F6</f>
        <v>0</v>
      </c>
    </row>
    <row r="7" spans="1:8" x14ac:dyDescent="0.2">
      <c r="A7" s="49">
        <v>1200</v>
      </c>
      <c r="B7" s="11" t="s">
        <v>77</v>
      </c>
      <c r="C7" s="15">
        <v>67500</v>
      </c>
      <c r="D7" s="15">
        <v>-751.35</v>
      </c>
      <c r="E7" s="15">
        <f t="shared" si="0"/>
        <v>66748.649999999994</v>
      </c>
      <c r="F7" s="15">
        <v>66748.649999999994</v>
      </c>
      <c r="G7" s="15">
        <v>66748.649999999994</v>
      </c>
      <c r="H7" s="15">
        <f t="shared" si="1"/>
        <v>0</v>
      </c>
    </row>
    <row r="8" spans="1:8" x14ac:dyDescent="0.2">
      <c r="A8" s="49">
        <v>1300</v>
      </c>
      <c r="B8" s="11" t="s">
        <v>78</v>
      </c>
      <c r="C8" s="15">
        <v>690396.82</v>
      </c>
      <c r="D8" s="15">
        <v>-20020.82</v>
      </c>
      <c r="E8" s="15">
        <f t="shared" si="0"/>
        <v>670376</v>
      </c>
      <c r="F8" s="15">
        <v>670376</v>
      </c>
      <c r="G8" s="15">
        <v>199135.24</v>
      </c>
      <c r="H8" s="15">
        <f t="shared" si="1"/>
        <v>0</v>
      </c>
    </row>
    <row r="9" spans="1:8" x14ac:dyDescent="0.2">
      <c r="A9" s="49">
        <v>1400</v>
      </c>
      <c r="B9" s="11" t="s">
        <v>35</v>
      </c>
      <c r="C9" s="15">
        <v>1285586.5900000001</v>
      </c>
      <c r="D9" s="15">
        <v>266559.08</v>
      </c>
      <c r="E9" s="15">
        <f t="shared" si="0"/>
        <v>1552145.6700000002</v>
      </c>
      <c r="F9" s="15">
        <v>1552145.67</v>
      </c>
      <c r="G9" s="15">
        <v>1413875.71</v>
      </c>
      <c r="H9" s="15">
        <f t="shared" si="1"/>
        <v>0</v>
      </c>
    </row>
    <row r="10" spans="1:8" x14ac:dyDescent="0.2">
      <c r="A10" s="49">
        <v>1500</v>
      </c>
      <c r="B10" s="11" t="s">
        <v>79</v>
      </c>
      <c r="C10" s="15">
        <v>1737109.66</v>
      </c>
      <c r="D10" s="15">
        <v>337270.72</v>
      </c>
      <c r="E10" s="15">
        <f t="shared" si="0"/>
        <v>2074380.38</v>
      </c>
      <c r="F10" s="15">
        <v>2074380.38</v>
      </c>
      <c r="G10" s="15">
        <v>1990799.11</v>
      </c>
      <c r="H10" s="15">
        <f t="shared" si="1"/>
        <v>0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68</v>
      </c>
      <c r="B13" s="7"/>
      <c r="C13" s="15">
        <f>SUM(C14:C22)</f>
        <v>571500</v>
      </c>
      <c r="D13" s="15">
        <f>SUM(D14:D22)</f>
        <v>-52097.489999999991</v>
      </c>
      <c r="E13" s="15">
        <f t="shared" si="0"/>
        <v>519402.51</v>
      </c>
      <c r="F13" s="15">
        <f>SUM(F14:F22)</f>
        <v>519308.53</v>
      </c>
      <c r="G13" s="15">
        <f>SUM(G14:G22)</f>
        <v>513508.53</v>
      </c>
      <c r="H13" s="15">
        <f t="shared" si="1"/>
        <v>93.979999999981374</v>
      </c>
    </row>
    <row r="14" spans="1:8" x14ac:dyDescent="0.2">
      <c r="A14" s="49">
        <v>2100</v>
      </c>
      <c r="B14" s="11" t="s">
        <v>81</v>
      </c>
      <c r="C14" s="15">
        <v>116000</v>
      </c>
      <c r="D14" s="15">
        <v>-34798.49</v>
      </c>
      <c r="E14" s="15">
        <f t="shared" si="0"/>
        <v>81201.510000000009</v>
      </c>
      <c r="F14" s="15">
        <v>81201.509999999995</v>
      </c>
      <c r="G14" s="15">
        <v>81201.509999999995</v>
      </c>
      <c r="H14" s="15">
        <f t="shared" si="1"/>
        <v>0</v>
      </c>
    </row>
    <row r="15" spans="1:8" x14ac:dyDescent="0.2">
      <c r="A15" s="49">
        <v>2200</v>
      </c>
      <c r="B15" s="11" t="s">
        <v>82</v>
      </c>
      <c r="C15" s="15">
        <v>24000</v>
      </c>
      <c r="D15" s="15">
        <v>-15443.35</v>
      </c>
      <c r="E15" s="15">
        <f t="shared" si="0"/>
        <v>8556.65</v>
      </c>
      <c r="F15" s="15">
        <v>8556.65</v>
      </c>
      <c r="G15" s="15">
        <v>8556.65</v>
      </c>
      <c r="H15" s="15">
        <f t="shared" si="1"/>
        <v>0</v>
      </c>
    </row>
    <row r="16" spans="1:8" x14ac:dyDescent="0.2">
      <c r="A16" s="49">
        <v>2300</v>
      </c>
      <c r="B16" s="11" t="s">
        <v>83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84</v>
      </c>
      <c r="C17" s="15">
        <v>6500</v>
      </c>
      <c r="D17" s="15">
        <v>-1426.7</v>
      </c>
      <c r="E17" s="15">
        <f t="shared" si="0"/>
        <v>5073.3</v>
      </c>
      <c r="F17" s="15">
        <v>5073.3</v>
      </c>
      <c r="G17" s="15">
        <v>5073.3</v>
      </c>
      <c r="H17" s="15">
        <f t="shared" si="1"/>
        <v>0</v>
      </c>
    </row>
    <row r="18" spans="1:8" x14ac:dyDescent="0.2">
      <c r="A18" s="49">
        <v>2500</v>
      </c>
      <c r="B18" s="11" t="s">
        <v>85</v>
      </c>
      <c r="C18" s="15">
        <v>10000</v>
      </c>
      <c r="D18" s="15">
        <v>-9274</v>
      </c>
      <c r="E18" s="15">
        <f t="shared" si="0"/>
        <v>726</v>
      </c>
      <c r="F18" s="15">
        <v>726</v>
      </c>
      <c r="G18" s="15">
        <v>726</v>
      </c>
      <c r="H18" s="15">
        <f t="shared" si="1"/>
        <v>0</v>
      </c>
    </row>
    <row r="19" spans="1:8" x14ac:dyDescent="0.2">
      <c r="A19" s="49">
        <v>2600</v>
      </c>
      <c r="B19" s="11" t="s">
        <v>86</v>
      </c>
      <c r="C19" s="15">
        <v>60000</v>
      </c>
      <c r="D19" s="15">
        <v>4289.8999999999996</v>
      </c>
      <c r="E19" s="15">
        <f t="shared" si="0"/>
        <v>64289.9</v>
      </c>
      <c r="F19" s="15">
        <v>64289.9</v>
      </c>
      <c r="G19" s="15">
        <v>58489.9</v>
      </c>
      <c r="H19" s="15">
        <f t="shared" si="1"/>
        <v>0</v>
      </c>
    </row>
    <row r="20" spans="1:8" x14ac:dyDescent="0.2">
      <c r="A20" s="49">
        <v>2700</v>
      </c>
      <c r="B20" s="11" t="s">
        <v>87</v>
      </c>
      <c r="C20" s="15">
        <v>340000</v>
      </c>
      <c r="D20" s="15">
        <v>4555.1499999999996</v>
      </c>
      <c r="E20" s="15">
        <f t="shared" si="0"/>
        <v>344555.15</v>
      </c>
      <c r="F20" s="15">
        <v>344555.15</v>
      </c>
      <c r="G20" s="15">
        <v>344555.15</v>
      </c>
      <c r="H20" s="15">
        <f t="shared" si="1"/>
        <v>0</v>
      </c>
    </row>
    <row r="21" spans="1:8" x14ac:dyDescent="0.2">
      <c r="A21" s="49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89</v>
      </c>
      <c r="C22" s="15">
        <v>15000</v>
      </c>
      <c r="D22" s="15">
        <v>0</v>
      </c>
      <c r="E22" s="15">
        <f t="shared" si="0"/>
        <v>15000</v>
      </c>
      <c r="F22" s="15">
        <v>14906.02</v>
      </c>
      <c r="G22" s="15">
        <v>14906.02</v>
      </c>
      <c r="H22" s="15">
        <f t="shared" si="1"/>
        <v>93.979999999999563</v>
      </c>
    </row>
    <row r="23" spans="1:8" x14ac:dyDescent="0.2">
      <c r="A23" s="48" t="s">
        <v>69</v>
      </c>
      <c r="B23" s="7"/>
      <c r="C23" s="15">
        <f>SUM(C24:C32)</f>
        <v>1285323.71</v>
      </c>
      <c r="D23" s="15">
        <f>SUM(D24:D32)</f>
        <v>647494.50999999989</v>
      </c>
      <c r="E23" s="15">
        <f t="shared" si="0"/>
        <v>1932818.2199999997</v>
      </c>
      <c r="F23" s="15">
        <f>SUM(F24:F32)</f>
        <v>1932798.2200000002</v>
      </c>
      <c r="G23" s="15">
        <f>SUM(G24:G32)</f>
        <v>1593514.7000000002</v>
      </c>
      <c r="H23" s="15">
        <f t="shared" si="1"/>
        <v>19.999999999534339</v>
      </c>
    </row>
    <row r="24" spans="1:8" x14ac:dyDescent="0.2">
      <c r="A24" s="49">
        <v>3100</v>
      </c>
      <c r="B24" s="11" t="s">
        <v>90</v>
      </c>
      <c r="C24" s="15">
        <v>351154.79</v>
      </c>
      <c r="D24" s="15">
        <v>104792.01</v>
      </c>
      <c r="E24" s="15">
        <f t="shared" si="0"/>
        <v>455946.8</v>
      </c>
      <c r="F24" s="15">
        <v>455946.8</v>
      </c>
      <c r="G24" s="15">
        <v>378074.97</v>
      </c>
      <c r="H24" s="15">
        <f t="shared" si="1"/>
        <v>0</v>
      </c>
    </row>
    <row r="25" spans="1:8" x14ac:dyDescent="0.2">
      <c r="A25" s="49">
        <v>3200</v>
      </c>
      <c r="B25" s="11" t="s">
        <v>91</v>
      </c>
      <c r="C25" s="15">
        <v>0</v>
      </c>
      <c r="D25" s="15">
        <v>0</v>
      </c>
      <c r="E25" s="15">
        <f t="shared" si="0"/>
        <v>0</v>
      </c>
      <c r="F25" s="15">
        <v>0</v>
      </c>
      <c r="G25" s="15">
        <v>0</v>
      </c>
      <c r="H25" s="15">
        <f t="shared" si="1"/>
        <v>0</v>
      </c>
    </row>
    <row r="26" spans="1:8" x14ac:dyDescent="0.2">
      <c r="A26" s="49">
        <v>3300</v>
      </c>
      <c r="B26" s="11" t="s">
        <v>92</v>
      </c>
      <c r="C26" s="15">
        <v>143000</v>
      </c>
      <c r="D26" s="15">
        <v>29365.01</v>
      </c>
      <c r="E26" s="15">
        <f t="shared" si="0"/>
        <v>172365.01</v>
      </c>
      <c r="F26" s="15">
        <v>172365.01</v>
      </c>
      <c r="G26" s="15">
        <v>172365.01</v>
      </c>
      <c r="H26" s="15">
        <f t="shared" si="1"/>
        <v>0</v>
      </c>
    </row>
    <row r="27" spans="1:8" x14ac:dyDescent="0.2">
      <c r="A27" s="49">
        <v>3400</v>
      </c>
      <c r="B27" s="11" t="s">
        <v>93</v>
      </c>
      <c r="C27" s="15">
        <v>7831</v>
      </c>
      <c r="D27" s="15">
        <v>-2598.8200000000002</v>
      </c>
      <c r="E27" s="15">
        <f t="shared" si="0"/>
        <v>5232.18</v>
      </c>
      <c r="F27" s="15">
        <v>5232.18</v>
      </c>
      <c r="G27" s="15">
        <v>5232.18</v>
      </c>
      <c r="H27" s="15">
        <f t="shared" si="1"/>
        <v>0</v>
      </c>
    </row>
    <row r="28" spans="1:8" x14ac:dyDescent="0.2">
      <c r="A28" s="49">
        <v>3500</v>
      </c>
      <c r="B28" s="11" t="s">
        <v>94</v>
      </c>
      <c r="C28" s="15">
        <v>610900</v>
      </c>
      <c r="D28" s="15">
        <v>543314.71</v>
      </c>
      <c r="E28" s="15">
        <f t="shared" si="0"/>
        <v>1154214.71</v>
      </c>
      <c r="F28" s="15">
        <v>1154214.71</v>
      </c>
      <c r="G28" s="15">
        <v>908764.02</v>
      </c>
      <c r="H28" s="15">
        <f t="shared" si="1"/>
        <v>0</v>
      </c>
    </row>
    <row r="29" spans="1:8" x14ac:dyDescent="0.2">
      <c r="A29" s="49">
        <v>3600</v>
      </c>
      <c r="B29" s="11" t="s">
        <v>95</v>
      </c>
      <c r="C29" s="15">
        <v>70000</v>
      </c>
      <c r="D29" s="15">
        <v>-6435.48</v>
      </c>
      <c r="E29" s="15">
        <f t="shared" si="0"/>
        <v>63564.520000000004</v>
      </c>
      <c r="F29" s="15">
        <v>63564.52</v>
      </c>
      <c r="G29" s="15">
        <v>63564.52</v>
      </c>
      <c r="H29" s="15">
        <f t="shared" si="1"/>
        <v>0</v>
      </c>
    </row>
    <row r="30" spans="1:8" x14ac:dyDescent="0.2">
      <c r="A30" s="49">
        <v>3700</v>
      </c>
      <c r="B30" s="11" t="s">
        <v>96</v>
      </c>
      <c r="C30" s="15">
        <v>3600</v>
      </c>
      <c r="D30" s="15">
        <v>0</v>
      </c>
      <c r="E30" s="15">
        <f t="shared" si="0"/>
        <v>3600</v>
      </c>
      <c r="F30" s="15">
        <v>3580</v>
      </c>
      <c r="G30" s="15">
        <v>3580</v>
      </c>
      <c r="H30" s="15">
        <f t="shared" si="1"/>
        <v>20</v>
      </c>
    </row>
    <row r="31" spans="1:8" x14ac:dyDescent="0.2">
      <c r="A31" s="49">
        <v>3800</v>
      </c>
      <c r="B31" s="11" t="s">
        <v>97</v>
      </c>
      <c r="C31" s="15">
        <v>0</v>
      </c>
      <c r="D31" s="15">
        <v>0</v>
      </c>
      <c r="E31" s="15">
        <f t="shared" si="0"/>
        <v>0</v>
      </c>
      <c r="F31" s="15">
        <v>0</v>
      </c>
      <c r="G31" s="15">
        <v>0</v>
      </c>
      <c r="H31" s="15">
        <f t="shared" si="1"/>
        <v>0</v>
      </c>
    </row>
    <row r="32" spans="1:8" x14ac:dyDescent="0.2">
      <c r="A32" s="49">
        <v>3900</v>
      </c>
      <c r="B32" s="11" t="s">
        <v>19</v>
      </c>
      <c r="C32" s="15">
        <v>98837.92</v>
      </c>
      <c r="D32" s="15">
        <v>-20942.919999999998</v>
      </c>
      <c r="E32" s="15">
        <f t="shared" si="0"/>
        <v>77895</v>
      </c>
      <c r="F32" s="15">
        <v>77895</v>
      </c>
      <c r="G32" s="15">
        <v>61934</v>
      </c>
      <c r="H32" s="15">
        <f t="shared" si="1"/>
        <v>0</v>
      </c>
    </row>
    <row r="33" spans="1:8" x14ac:dyDescent="0.2">
      <c r="A33" s="48" t="s">
        <v>70</v>
      </c>
      <c r="B33" s="7"/>
      <c r="C33" s="15">
        <f>SUM(C34:C42)</f>
        <v>1250000</v>
      </c>
      <c r="D33" s="15">
        <f>SUM(D34:D42)</f>
        <v>-549357.05000000005</v>
      </c>
      <c r="E33" s="15">
        <f t="shared" si="0"/>
        <v>700642.95</v>
      </c>
      <c r="F33" s="15">
        <f>SUM(F34:F42)</f>
        <v>700642.86</v>
      </c>
      <c r="G33" s="15">
        <f>SUM(G34:G42)</f>
        <v>700642.86</v>
      </c>
      <c r="H33" s="15">
        <f t="shared" si="1"/>
        <v>8.999999996740371E-2</v>
      </c>
    </row>
    <row r="34" spans="1:8" x14ac:dyDescent="0.2">
      <c r="A34" s="49">
        <v>4100</v>
      </c>
      <c r="B34" s="11" t="s">
        <v>98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101</v>
      </c>
      <c r="C37" s="15">
        <v>1250000</v>
      </c>
      <c r="D37" s="15">
        <v>-549357.05000000005</v>
      </c>
      <c r="E37" s="15">
        <f t="shared" si="0"/>
        <v>700642.95</v>
      </c>
      <c r="F37" s="15">
        <v>700642.86</v>
      </c>
      <c r="G37" s="15">
        <v>700642.86</v>
      </c>
      <c r="H37" s="15">
        <f t="shared" si="1"/>
        <v>8.999999996740371E-2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71</v>
      </c>
      <c r="B43" s="7"/>
      <c r="C43" s="15">
        <f>SUM(C44:C52)</f>
        <v>0</v>
      </c>
      <c r="D43" s="15">
        <f>SUM(D44:D52)</f>
        <v>8000</v>
      </c>
      <c r="E43" s="15">
        <f t="shared" si="0"/>
        <v>8000</v>
      </c>
      <c r="F43" s="15">
        <f>SUM(F44:F52)</f>
        <v>8000</v>
      </c>
      <c r="G43" s="15">
        <f>SUM(G44:G52)</f>
        <v>8000</v>
      </c>
      <c r="H43" s="15">
        <f t="shared" si="1"/>
        <v>0</v>
      </c>
    </row>
    <row r="44" spans="1:8" x14ac:dyDescent="0.2">
      <c r="A44" s="49">
        <v>5100</v>
      </c>
      <c r="B44" s="11" t="s">
        <v>105</v>
      </c>
      <c r="C44" s="15">
        <v>0</v>
      </c>
      <c r="D44" s="15">
        <v>8000</v>
      </c>
      <c r="E44" s="15">
        <f t="shared" si="0"/>
        <v>8000</v>
      </c>
      <c r="F44" s="15">
        <v>8000</v>
      </c>
      <c r="G44" s="15">
        <v>8000</v>
      </c>
      <c r="H44" s="15">
        <f t="shared" si="1"/>
        <v>0</v>
      </c>
    </row>
    <row r="45" spans="1:8" x14ac:dyDescent="0.2">
      <c r="A45" s="49">
        <v>5200</v>
      </c>
      <c r="B45" s="11" t="s">
        <v>106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112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72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115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73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123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74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9374242.7800000012</v>
      </c>
      <c r="D77" s="17">
        <f t="shared" si="4"/>
        <v>611977.09999999986</v>
      </c>
      <c r="E77" s="17">
        <f t="shared" si="4"/>
        <v>9986219.879999999</v>
      </c>
      <c r="F77" s="17">
        <f t="shared" si="4"/>
        <v>9986105.8100000005</v>
      </c>
      <c r="G77" s="17">
        <f t="shared" si="4"/>
        <v>8730102.540000001</v>
      </c>
      <c r="H77" s="17">
        <f t="shared" si="4"/>
        <v>114.06999999948312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activeCell="G26" sqref="G2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135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5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9374242.7799999993</v>
      </c>
      <c r="D6" s="50">
        <v>603977.1</v>
      </c>
      <c r="E6" s="50">
        <f>C6+D6</f>
        <v>9978219.879999999</v>
      </c>
      <c r="F6" s="50">
        <v>9978105.8100000005</v>
      </c>
      <c r="G6" s="50">
        <v>8722102.5399999991</v>
      </c>
      <c r="H6" s="50">
        <f>E6-F6</f>
        <v>114.06999999843538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0</v>
      </c>
      <c r="D8" s="50">
        <v>8000</v>
      </c>
      <c r="E8" s="50">
        <f>C8+D8</f>
        <v>8000</v>
      </c>
      <c r="F8" s="50">
        <v>8000</v>
      </c>
      <c r="G8" s="50">
        <v>8000</v>
      </c>
      <c r="H8" s="50">
        <f>E8-F8</f>
        <v>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59</v>
      </c>
      <c r="C16" s="17">
        <f>SUM(C6+C8+C10+C12+C14)</f>
        <v>9374242.7799999993</v>
      </c>
      <c r="D16" s="17">
        <f>SUM(D6+D8+D10+D12+D14)</f>
        <v>611977.1</v>
      </c>
      <c r="E16" s="17">
        <f>SUM(E6+E8+E10+E12+E14)</f>
        <v>9986219.879999999</v>
      </c>
      <c r="F16" s="17">
        <f t="shared" ref="F16:H16" si="0">SUM(F6+F8+F10+F12+F14)</f>
        <v>9986105.8100000005</v>
      </c>
      <c r="G16" s="17">
        <f t="shared" si="0"/>
        <v>8730102.5399999991</v>
      </c>
      <c r="H16" s="17">
        <f t="shared" si="0"/>
        <v>114.06999999843538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60</v>
      </c>
      <c r="B3" s="58"/>
      <c r="C3" s="52" t="s">
        <v>66</v>
      </c>
      <c r="D3" s="53"/>
      <c r="E3" s="53"/>
      <c r="F3" s="53"/>
      <c r="G3" s="54"/>
      <c r="H3" s="55" t="s">
        <v>65</v>
      </c>
    </row>
    <row r="4" spans="1:8" ht="24.95" customHeight="1" x14ac:dyDescent="0.2">
      <c r="A4" s="59"/>
      <c r="B4" s="60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136</v>
      </c>
      <c r="B7" s="22"/>
      <c r="C7" s="15">
        <v>9374242.7799999993</v>
      </c>
      <c r="D7" s="15">
        <v>611977.1</v>
      </c>
      <c r="E7" s="15">
        <f>C7+D7</f>
        <v>9986219.879999999</v>
      </c>
      <c r="F7" s="15">
        <v>9986105.8100000005</v>
      </c>
      <c r="G7" s="15">
        <v>8730102.5399999991</v>
      </c>
      <c r="H7" s="15">
        <f>E7-F7</f>
        <v>114.06999999843538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59</v>
      </c>
      <c r="C16" s="23">
        <f t="shared" ref="C16:H16" si="2">SUM(C7:C15)</f>
        <v>9374242.7799999993</v>
      </c>
      <c r="D16" s="23">
        <f t="shared" si="2"/>
        <v>611977.1</v>
      </c>
      <c r="E16" s="23">
        <f t="shared" si="2"/>
        <v>9986219.879999999</v>
      </c>
      <c r="F16" s="23">
        <f t="shared" si="2"/>
        <v>9986105.8100000005</v>
      </c>
      <c r="G16" s="23">
        <f t="shared" si="2"/>
        <v>8730102.5399999991</v>
      </c>
      <c r="H16" s="23">
        <f t="shared" si="2"/>
        <v>114.06999999843538</v>
      </c>
    </row>
    <row r="19" spans="1:8" ht="45" customHeight="1" x14ac:dyDescent="0.2">
      <c r="A19" s="52" t="s">
        <v>138</v>
      </c>
      <c r="B19" s="53"/>
      <c r="C19" s="53"/>
      <c r="D19" s="53"/>
      <c r="E19" s="53"/>
      <c r="F19" s="53"/>
      <c r="G19" s="53"/>
      <c r="H19" s="54"/>
    </row>
    <row r="21" spans="1:8" x14ac:dyDescent="0.2">
      <c r="A21" s="57" t="s">
        <v>60</v>
      </c>
      <c r="B21" s="58"/>
      <c r="C21" s="52" t="s">
        <v>66</v>
      </c>
      <c r="D21" s="53"/>
      <c r="E21" s="53"/>
      <c r="F21" s="53"/>
      <c r="G21" s="54"/>
      <c r="H21" s="55" t="s">
        <v>65</v>
      </c>
    </row>
    <row r="22" spans="1:8" ht="22.5" x14ac:dyDescent="0.2">
      <c r="A22" s="59"/>
      <c r="B22" s="60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6"/>
    </row>
    <row r="23" spans="1:8" x14ac:dyDescent="0.2">
      <c r="A23" s="61"/>
      <c r="B23" s="62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2" t="s">
        <v>139</v>
      </c>
      <c r="B33" s="53"/>
      <c r="C33" s="53"/>
      <c r="D33" s="53"/>
      <c r="E33" s="53"/>
      <c r="F33" s="53"/>
      <c r="G33" s="53"/>
      <c r="H33" s="54"/>
    </row>
    <row r="34" spans="1:8" x14ac:dyDescent="0.2">
      <c r="A34" s="57" t="s">
        <v>60</v>
      </c>
      <c r="B34" s="58"/>
      <c r="C34" s="52" t="s">
        <v>66</v>
      </c>
      <c r="D34" s="53"/>
      <c r="E34" s="53"/>
      <c r="F34" s="53"/>
      <c r="G34" s="54"/>
      <c r="H34" s="55" t="s">
        <v>65</v>
      </c>
    </row>
    <row r="35" spans="1:8" ht="22.5" x14ac:dyDescent="0.2">
      <c r="A35" s="59"/>
      <c r="B35" s="60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6"/>
    </row>
    <row r="36" spans="1:8" x14ac:dyDescent="0.2">
      <c r="A36" s="61"/>
      <c r="B36" s="62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2.5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140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5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9374242.7799999993</v>
      </c>
      <c r="D16" s="15">
        <f t="shared" si="3"/>
        <v>611977.1</v>
      </c>
      <c r="E16" s="15">
        <f t="shared" si="3"/>
        <v>9986219.879999999</v>
      </c>
      <c r="F16" s="15">
        <f t="shared" si="3"/>
        <v>9986105.8100000005</v>
      </c>
      <c r="G16" s="15">
        <f t="shared" si="3"/>
        <v>8730102.5399999991</v>
      </c>
      <c r="H16" s="15">
        <f t="shared" si="3"/>
        <v>114.06999999843538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9374242.7799999993</v>
      </c>
      <c r="D20" s="15">
        <v>611977.1</v>
      </c>
      <c r="E20" s="15">
        <f t="shared" si="5"/>
        <v>9986219.879999999</v>
      </c>
      <c r="F20" s="15">
        <v>9986105.8100000005</v>
      </c>
      <c r="G20" s="15">
        <v>8730102.5399999991</v>
      </c>
      <c r="H20" s="15">
        <f t="shared" si="4"/>
        <v>114.06999999843538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59</v>
      </c>
      <c r="C42" s="23">
        <f t="shared" ref="C42:H42" si="12">SUM(C36+C25+C16+C6)</f>
        <v>9374242.7799999993</v>
      </c>
      <c r="D42" s="23">
        <f t="shared" si="12"/>
        <v>611977.1</v>
      </c>
      <c r="E42" s="23">
        <f t="shared" si="12"/>
        <v>9986219.879999999</v>
      </c>
      <c r="F42" s="23">
        <f t="shared" si="12"/>
        <v>9986105.8100000005</v>
      </c>
      <c r="G42" s="23">
        <f t="shared" si="12"/>
        <v>8730102.5399999991</v>
      </c>
      <c r="H42" s="23">
        <f t="shared" si="12"/>
        <v>114.06999999843538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2018-03-08T21:21:25Z</cp:lastPrinted>
  <dcterms:created xsi:type="dcterms:W3CDTF">2014-02-10T03:37:14Z</dcterms:created>
  <dcterms:modified xsi:type="dcterms:W3CDTF">2022-01-21T17:50:47Z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