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BCA4C822-143D-451F-9BF3-BB6B5E02E7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F34" i="4"/>
  <c r="D34" i="4"/>
  <c r="C34" i="4"/>
  <c r="H35" i="4"/>
  <c r="E35" i="4"/>
  <c r="G29" i="4"/>
  <c r="F29" i="4"/>
  <c r="D29" i="4"/>
  <c r="C29" i="4"/>
  <c r="G20" i="4"/>
  <c r="F20" i="4"/>
  <c r="F36" i="4" s="1"/>
  <c r="D20" i="4"/>
  <c r="C20" i="4"/>
  <c r="G15" i="4"/>
  <c r="F15" i="4"/>
  <c r="D15" i="4"/>
  <c r="C15" i="4"/>
  <c r="C36" i="4" l="1"/>
  <c r="H15" i="4"/>
  <c r="H20" i="4"/>
  <c r="D36" i="4"/>
  <c r="E15" i="4"/>
  <c r="E20" i="4"/>
  <c r="H29" i="4"/>
  <c r="G36" i="4"/>
  <c r="E29" i="4"/>
  <c r="E34" i="4"/>
  <c r="H34" i="4"/>
  <c r="H36" i="4" s="1"/>
  <c r="E36" i="4" l="1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<sst xmlns="http://schemas.openxmlformats.org/spreadsheetml/2006/main" count="63" uniqueCount="40">
  <si>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</si>
  <si>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</si>
  <si>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</si>
  <si>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</si>
  <si>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</si>
  <si>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</si>
  <si>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</si>
  <si>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</si>
  <si>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</si>
  <si>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</si>
  <si>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</si>
  <si>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</si>
  <si>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</si>
  <si>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</si>
  <si>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</si>
  <si>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</si>
  <si>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</si>
  <si>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</si>
  <si>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</si>
  <si>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</si>
  <si>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</si>
  <si>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</si>
  <si>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</si>
  <si>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</si>
  <si>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</si>
  <si>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</si>
  <si>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</si>
  <si>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</si>
  <si>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</si>
  <si>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</si>
  <si>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</si>
  <si>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</si>
  <si>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</si>
  <si>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</si>
  <si>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</si>
  <si>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</si>
  <si>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</si>
  <si>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</si>
  <si>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GUANAJUATO
Estado Analítico de Ingresos
Del 01 de Enero al 31 de Diciembre de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</si>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</sst>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12" fillId="2" borderId="10" xfId="8" applyFont="1" applyFill="1" applyBorder="1" applyAlignment="1">
      <alignment horizontal="center" vertical="center" wrapText="1"/>
    </xf>
    <xf numFmtId="0" fontId="12" fillId="2" borderId="7" xfId="8" applyFont="1" applyFill="1" applyBorder="1" applyAlignment="1">
      <alignment horizontal="center" vertical="center" wrapText="1"/>
    </xf>
    <xf numFmtId="0" fontId="12" fillId="2" borderId="8" xfId="8" applyFont="1" applyFill="1" applyBorder="1" applyAlignment="1">
      <alignment horizontal="center" vertical="center" wrapText="1"/>
    </xf>
    <xf numFmtId="0" fontId="12" fillId="2" borderId="10" xfId="8" quotePrefix="1" applyFont="1" applyFill="1" applyBorder="1" applyAlignment="1">
      <alignment horizontal="center" vertical="center" wrapText="1"/>
    </xf>
    <xf numFmtId="0" fontId="12" fillId="2" borderId="7" xfId="8" quotePrefix="1" applyFont="1" applyFill="1" applyBorder="1" applyAlignment="1">
      <alignment horizontal="center" vertical="center" wrapText="1"/>
    </xf>
    <xf numFmtId="4" fontId="8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justify" vertical="top"/>
      <protection locked="0"/>
    </xf>
    <xf numFmtId="0" fontId="12" fillId="2" borderId="8" xfId="8" applyFont="1" applyFill="1" applyBorder="1" applyAlignment="1" applyProtection="1">
      <alignment horizontal="center" vertical="center" wrapText="1"/>
      <protection locked="0"/>
    </xf>
    <xf numFmtId="0" fontId="12" fillId="2" borderId="9" xfId="8" applyFont="1" applyFill="1" applyBorder="1" applyAlignment="1" applyProtection="1">
      <alignment horizontal="center" vertical="center" wrapText="1"/>
      <protection locked="0"/>
    </xf>
    <xf numFmtId="0" fontId="12" fillId="2" borderId="10" xfId="8" applyFont="1" applyFill="1" applyBorder="1" applyAlignment="1" applyProtection="1">
      <alignment horizontal="center" vertical="center" wrapText="1"/>
      <protection locked="0"/>
    </xf>
    <xf numFmtId="0" fontId="12" fillId="2" borderId="4" xfId="8" applyFont="1" applyFill="1" applyBorder="1" applyAlignment="1">
      <alignment horizontal="center" vertical="center"/>
    </xf>
    <xf numFmtId="0" fontId="12" fillId="2" borderId="1" xfId="8" applyFont="1" applyFill="1" applyBorder="1" applyAlignment="1">
      <alignment horizontal="center" vertical="center"/>
    </xf>
    <xf numFmtId="0" fontId="12" fillId="2" borderId="5" xfId="8" applyFont="1" applyFill="1" applyBorder="1" applyAlignment="1">
      <alignment horizontal="center" vertical="center"/>
    </xf>
    <xf numFmtId="0" fontId="12" fillId="2" borderId="2" xfId="8" applyFont="1" applyFill="1" applyBorder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2" borderId="3" xfId="8" applyFont="1" applyFill="1" applyBorder="1" applyAlignment="1">
      <alignment horizontal="center" vertical="center"/>
    </xf>
    <xf numFmtId="0" fontId="12" fillId="2" borderId="12" xfId="8" applyFont="1" applyFill="1" applyBorder="1" applyAlignment="1">
      <alignment horizontal="center" vertical="center" wrapText="1"/>
    </xf>
    <xf numFmtId="0" fontId="12" fillId="2" borderId="13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2" borderId="2" xfId="8" applyFont="1" applyFill="1" applyBorder="1" applyAlignment="1">
      <alignment horizontal="center" vertical="center" wrapText="1"/>
    </xf>
    <xf numFmtId="0" fontId="12" fillId="2" borderId="6" xfId="8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76200</xdr:rowOff>
    </xdr:from>
    <xdr:to>
      <xdr:col>1</xdr:col>
      <xdr:colOff>929640</xdr:colOff>
      <xdr:row>1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6200"/>
          <a:ext cx="76200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57" customHeight="1" x14ac:dyDescent="0.2">
      <c r="A1" s="43" t="s">
        <v>38</v>
      </c>
      <c r="B1" s="44"/>
      <c r="C1" s="44"/>
      <c r="D1" s="44"/>
      <c r="E1" s="44"/>
      <c r="F1" s="44"/>
      <c r="G1" s="44"/>
      <c r="H1" s="45"/>
    </row>
    <row r="2" spans="1:8" s="3" customFormat="1" x14ac:dyDescent="0.2">
      <c r="A2" s="46" t="s">
        <v>15</v>
      </c>
      <c r="B2" s="47"/>
      <c r="C2" s="44" t="s">
        <v>23</v>
      </c>
      <c r="D2" s="44"/>
      <c r="E2" s="44"/>
      <c r="F2" s="44"/>
      <c r="G2" s="44"/>
      <c r="H2" s="52" t="s">
        <v>20</v>
      </c>
    </row>
    <row r="3" spans="1:8" s="1" customFormat="1" ht="24.95" customHeight="1" x14ac:dyDescent="0.2">
      <c r="A3" s="48"/>
      <c r="B3" s="49"/>
      <c r="C3" s="36" t="s">
        <v>16</v>
      </c>
      <c r="D3" s="37" t="s">
        <v>21</v>
      </c>
      <c r="E3" s="37" t="s">
        <v>17</v>
      </c>
      <c r="F3" s="37" t="s">
        <v>18</v>
      </c>
      <c r="G3" s="38" t="s">
        <v>19</v>
      </c>
      <c r="H3" s="53"/>
    </row>
    <row r="4" spans="1:8" s="1" customFormat="1" x14ac:dyDescent="0.2">
      <c r="A4" s="50"/>
      <c r="B4" s="51"/>
      <c r="C4" s="39" t="s">
        <v>8</v>
      </c>
      <c r="D4" s="40" t="s">
        <v>9</v>
      </c>
      <c r="E4" s="40" t="s">
        <v>10</v>
      </c>
      <c r="F4" s="40" t="s">
        <v>11</v>
      </c>
      <c r="G4" s="40" t="s">
        <v>12</v>
      </c>
      <c r="H4" s="40" t="s">
        <v>13</v>
      </c>
    </row>
    <row r="5" spans="1:8" x14ac:dyDescent="0.2">
      <c r="A5" s="24"/>
      <c r="B5" s="34" t="s">
        <v>0</v>
      </c>
      <c r="C5" s="13">
        <v>85964642.450000003</v>
      </c>
      <c r="D5" s="13">
        <v>19952043.989999998</v>
      </c>
      <c r="E5" s="13">
        <v>105916686.44</v>
      </c>
      <c r="F5" s="13">
        <v>110054425.79000001</v>
      </c>
      <c r="G5" s="13">
        <v>110054425.79000001</v>
      </c>
      <c r="H5" s="13">
        <v>24089783.340000004</v>
      </c>
    </row>
    <row r="6" spans="1:8" x14ac:dyDescent="0.2">
      <c r="A6" s="25"/>
      <c r="B6" s="35" t="s">
        <v>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8" x14ac:dyDescent="0.2">
      <c r="A7" s="24"/>
      <c r="B7" s="34" t="s">
        <v>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8" x14ac:dyDescent="0.2">
      <c r="A8" s="24"/>
      <c r="B8" s="34" t="s">
        <v>3</v>
      </c>
      <c r="C8" s="14">
        <v>93943611</v>
      </c>
      <c r="D8" s="14">
        <v>9060842.1899999995</v>
      </c>
      <c r="E8" s="14">
        <v>103004453.19</v>
      </c>
      <c r="F8" s="14">
        <v>97594620.870000005</v>
      </c>
      <c r="G8" s="14">
        <v>97594620.870000005</v>
      </c>
      <c r="H8" s="14">
        <v>3651009.8700000048</v>
      </c>
    </row>
    <row r="9" spans="1:8" x14ac:dyDescent="0.2">
      <c r="A9" s="24"/>
      <c r="B9" s="34" t="s">
        <v>4</v>
      </c>
      <c r="C9" s="14">
        <v>7532872</v>
      </c>
      <c r="D9" s="14">
        <v>4413655.37</v>
      </c>
      <c r="E9" s="14">
        <v>11946527.370000001</v>
      </c>
      <c r="F9" s="14">
        <v>9494104.8499999996</v>
      </c>
      <c r="G9" s="14">
        <v>9494104.8499999996</v>
      </c>
      <c r="H9" s="14">
        <v>1961232.8499999996</v>
      </c>
    </row>
    <row r="10" spans="1:8" x14ac:dyDescent="0.2">
      <c r="A10" s="25"/>
      <c r="B10" s="35" t="s">
        <v>5</v>
      </c>
      <c r="C10" s="14">
        <v>13712433.84</v>
      </c>
      <c r="D10" s="14">
        <v>7514204.1799999997</v>
      </c>
      <c r="E10" s="14">
        <v>21226638.02</v>
      </c>
      <c r="F10" s="14">
        <v>22186622.969999999</v>
      </c>
      <c r="G10" s="14">
        <v>22186622.969999999</v>
      </c>
      <c r="H10" s="14">
        <v>8474189.129999999</v>
      </c>
    </row>
    <row r="11" spans="1:8" x14ac:dyDescent="0.2">
      <c r="A11" s="31"/>
      <c r="B11" s="34" t="s">
        <v>25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22.5" x14ac:dyDescent="0.2">
      <c r="A12" s="31"/>
      <c r="B12" s="34" t="s">
        <v>26</v>
      </c>
      <c r="C12" s="14">
        <v>442944995.67000002</v>
      </c>
      <c r="D12" s="14">
        <v>117396564.18000001</v>
      </c>
      <c r="E12" s="14">
        <v>560341559.85000002</v>
      </c>
      <c r="F12" s="14">
        <v>540105340.83000004</v>
      </c>
      <c r="G12" s="14">
        <v>540105340.83000004</v>
      </c>
      <c r="H12" s="14">
        <v>97160345.160000026</v>
      </c>
    </row>
    <row r="13" spans="1:8" ht="22.5" x14ac:dyDescent="0.2">
      <c r="A13" s="31"/>
      <c r="B13" s="34" t="s">
        <v>27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x14ac:dyDescent="0.2">
      <c r="A14" s="24"/>
      <c r="B14" s="34" t="s">
        <v>6</v>
      </c>
      <c r="C14" s="14">
        <v>0</v>
      </c>
      <c r="D14" s="14">
        <v>105017112.97</v>
      </c>
      <c r="E14" s="14">
        <v>105017112.97</v>
      </c>
      <c r="F14" s="14">
        <v>81134892.909999996</v>
      </c>
      <c r="G14" s="14">
        <v>81134892.909999996</v>
      </c>
      <c r="H14" s="14">
        <v>81134892.909999996</v>
      </c>
    </row>
    <row r="15" spans="1:8" x14ac:dyDescent="0.2">
      <c r="A15" s="4"/>
      <c r="B15" s="5" t="s">
        <v>14</v>
      </c>
      <c r="C15" s="41">
        <f>SUM(C5:C14)</f>
        <v>644098554.96000004</v>
      </c>
      <c r="D15" s="41">
        <f>SUM(D5:D14)</f>
        <v>263354422.88000003</v>
      </c>
      <c r="E15" s="41">
        <f>C15+D15</f>
        <v>907452977.84000003</v>
      </c>
      <c r="F15" s="41">
        <f>SUM(F5:F14)</f>
        <v>860570008.22000003</v>
      </c>
      <c r="G15" s="41">
        <f>SUM(G5:G14)</f>
        <v>860570008.22000003</v>
      </c>
      <c r="H15" s="15">
        <f>G15-C15</f>
        <v>216471453.25999999</v>
      </c>
    </row>
    <row r="16" spans="1:8" x14ac:dyDescent="0.2">
      <c r="A16" s="26"/>
      <c r="B16" s="20"/>
      <c r="C16" s="21"/>
      <c r="D16" s="21"/>
      <c r="E16" s="27"/>
      <c r="F16" s="22" t="s">
        <v>22</v>
      </c>
      <c r="G16" s="28"/>
      <c r="H16" s="18"/>
    </row>
    <row r="17" spans="1:8" x14ac:dyDescent="0.2">
      <c r="A17" s="54" t="s">
        <v>24</v>
      </c>
      <c r="B17" s="55"/>
      <c r="C17" s="44" t="s">
        <v>23</v>
      </c>
      <c r="D17" s="44"/>
      <c r="E17" s="44"/>
      <c r="F17" s="44"/>
      <c r="G17" s="44"/>
      <c r="H17" s="52" t="s">
        <v>20</v>
      </c>
    </row>
    <row r="18" spans="1:8" ht="22.5" x14ac:dyDescent="0.2">
      <c r="A18" s="56"/>
      <c r="B18" s="57"/>
      <c r="C18" s="36" t="s">
        <v>16</v>
      </c>
      <c r="D18" s="37" t="s">
        <v>21</v>
      </c>
      <c r="E18" s="37" t="s">
        <v>17</v>
      </c>
      <c r="F18" s="37" t="s">
        <v>18</v>
      </c>
      <c r="G18" s="38" t="s">
        <v>19</v>
      </c>
      <c r="H18" s="53"/>
    </row>
    <row r="19" spans="1:8" x14ac:dyDescent="0.2">
      <c r="A19" s="58"/>
      <c r="B19" s="59"/>
      <c r="C19" s="39" t="s">
        <v>8</v>
      </c>
      <c r="D19" s="40" t="s">
        <v>9</v>
      </c>
      <c r="E19" s="40" t="s">
        <v>10</v>
      </c>
      <c r="F19" s="40" t="s">
        <v>11</v>
      </c>
      <c r="G19" s="40" t="s">
        <v>12</v>
      </c>
      <c r="H19" s="40" t="s">
        <v>13</v>
      </c>
    </row>
    <row r="20" spans="1:8" x14ac:dyDescent="0.2">
      <c r="A20" s="32" t="s">
        <v>28</v>
      </c>
      <c r="B20" s="7"/>
      <c r="C20" s="15">
        <f>SUM(C21:C28)</f>
        <v>644098554.96000004</v>
      </c>
      <c r="D20" s="15">
        <f t="shared" ref="D20:G20" si="0">SUM(D21:D28)</f>
        <v>158337309.91000003</v>
      </c>
      <c r="E20" s="15">
        <f>C20+D20</f>
        <v>802435864.87000012</v>
      </c>
      <c r="F20" s="15">
        <f t="shared" si="0"/>
        <v>779435115.31000006</v>
      </c>
      <c r="G20" s="15">
        <f t="shared" si="0"/>
        <v>779435115.31000006</v>
      </c>
      <c r="H20" s="15">
        <f>G20-C20</f>
        <v>135336560.35000002</v>
      </c>
    </row>
    <row r="21" spans="1:8" x14ac:dyDescent="0.2">
      <c r="A21" s="8"/>
      <c r="B21" s="9" t="s">
        <v>0</v>
      </c>
      <c r="C21" s="16">
        <v>85964642.450000003</v>
      </c>
      <c r="D21" s="16">
        <v>19952043.989999998</v>
      </c>
      <c r="E21" s="16">
        <v>105916686.44</v>
      </c>
      <c r="F21" s="16">
        <v>110054425.79000001</v>
      </c>
      <c r="G21" s="16">
        <v>110054425.79000001</v>
      </c>
      <c r="H21" s="16">
        <v>24089783.340000004</v>
      </c>
    </row>
    <row r="22" spans="1:8" x14ac:dyDescent="0.2">
      <c r="A22" s="8"/>
      <c r="B22" s="9" t="s">
        <v>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x14ac:dyDescent="0.2">
      <c r="A23" s="8"/>
      <c r="B23" s="9" t="s">
        <v>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</row>
    <row r="24" spans="1:8" x14ac:dyDescent="0.2">
      <c r="A24" s="8"/>
      <c r="B24" s="9" t="s">
        <v>3</v>
      </c>
      <c r="C24" s="16">
        <v>93943611</v>
      </c>
      <c r="D24" s="16">
        <v>9060842.1899999995</v>
      </c>
      <c r="E24" s="16">
        <v>103004453.19</v>
      </c>
      <c r="F24" s="16">
        <v>97594620.870000005</v>
      </c>
      <c r="G24" s="16">
        <v>97594620.870000005</v>
      </c>
      <c r="H24" s="16">
        <v>3651009.8700000048</v>
      </c>
    </row>
    <row r="25" spans="1:8" x14ac:dyDescent="0.2">
      <c r="A25" s="8"/>
      <c r="B25" s="9" t="s">
        <v>29</v>
      </c>
      <c r="C25" s="16">
        <v>7532872</v>
      </c>
      <c r="D25" s="16">
        <v>4413655.37</v>
      </c>
      <c r="E25" s="16">
        <v>11946527.370000001</v>
      </c>
      <c r="F25" s="16">
        <v>9494104.8499999996</v>
      </c>
      <c r="G25" s="16">
        <v>9494104.8499999996</v>
      </c>
      <c r="H25" s="16">
        <v>1961232.8499999996</v>
      </c>
    </row>
    <row r="26" spans="1:8" x14ac:dyDescent="0.2">
      <c r="A26" s="8"/>
      <c r="B26" s="9" t="s">
        <v>30</v>
      </c>
      <c r="C26" s="16">
        <v>13712433.84</v>
      </c>
      <c r="D26" s="16">
        <v>7514204.1799999997</v>
      </c>
      <c r="E26" s="16">
        <v>21226638.02</v>
      </c>
      <c r="F26" s="16">
        <v>22186622.969999999</v>
      </c>
      <c r="G26" s="16">
        <v>22186622.969999999</v>
      </c>
      <c r="H26" s="16">
        <v>8474189.129999999</v>
      </c>
    </row>
    <row r="27" spans="1:8" ht="22.5" x14ac:dyDescent="0.2">
      <c r="A27" s="8"/>
      <c r="B27" s="9" t="s">
        <v>31</v>
      </c>
      <c r="C27" s="16">
        <v>442944995.67000002</v>
      </c>
      <c r="D27" s="16">
        <v>117396564.18000001</v>
      </c>
      <c r="E27" s="16">
        <v>560341559.85000002</v>
      </c>
      <c r="F27" s="16">
        <v>540105340.83000004</v>
      </c>
      <c r="G27" s="16">
        <v>540105340.83000004</v>
      </c>
      <c r="H27" s="16">
        <v>97160345.160000026</v>
      </c>
    </row>
    <row r="28" spans="1:8" ht="22.5" x14ac:dyDescent="0.2">
      <c r="A28" s="8"/>
      <c r="B28" s="9" t="s">
        <v>27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">
      <c r="A29" s="32" t="s">
        <v>7</v>
      </c>
      <c r="B29" s="7"/>
      <c r="C29" s="17">
        <f>SUM(C30:C33)</f>
        <v>0</v>
      </c>
      <c r="D29" s="17">
        <f>SUM(D30:D33)</f>
        <v>0</v>
      </c>
      <c r="E29" s="17">
        <f>C29+D29</f>
        <v>0</v>
      </c>
      <c r="F29" s="17">
        <f t="shared" ref="F29:G29" si="1">SUM(F30:F33)</f>
        <v>0</v>
      </c>
      <c r="G29" s="17">
        <f t="shared" si="1"/>
        <v>0</v>
      </c>
      <c r="H29" s="17">
        <f>G29-C29</f>
        <v>0</v>
      </c>
    </row>
    <row r="30" spans="1:8" x14ac:dyDescent="0.2">
      <c r="A30" s="8"/>
      <c r="B30" s="9" t="s">
        <v>1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</row>
    <row r="31" spans="1:8" x14ac:dyDescent="0.2">
      <c r="A31" s="8"/>
      <c r="B31" s="9" t="s">
        <v>32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x14ac:dyDescent="0.2">
      <c r="A32" s="8"/>
      <c r="B32" s="9" t="s">
        <v>33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</row>
    <row r="33" spans="1:8" ht="22.5" x14ac:dyDescent="0.2">
      <c r="A33" s="8"/>
      <c r="B33" s="9" t="s">
        <v>27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</row>
    <row r="34" spans="1:8" x14ac:dyDescent="0.2">
      <c r="A34" s="33" t="s">
        <v>34</v>
      </c>
      <c r="B34" s="10"/>
      <c r="C34" s="17">
        <f>SUM(C35)</f>
        <v>0</v>
      </c>
      <c r="D34" s="17">
        <f>SUM(D35)</f>
        <v>105017112.97</v>
      </c>
      <c r="E34" s="17">
        <f>C34+D34</f>
        <v>105017112.97</v>
      </c>
      <c r="F34" s="17">
        <f>SUM(F35)</f>
        <v>81134892.909999996</v>
      </c>
      <c r="G34" s="17">
        <f>SUM(G35)</f>
        <v>81134892.909999996</v>
      </c>
      <c r="H34" s="17">
        <f>G34-C34</f>
        <v>81134892.909999996</v>
      </c>
    </row>
    <row r="35" spans="1:8" x14ac:dyDescent="0.2">
      <c r="A35" s="6"/>
      <c r="B35" s="9" t="s">
        <v>6</v>
      </c>
      <c r="C35" s="16">
        <v>0</v>
      </c>
      <c r="D35" s="16">
        <v>105017112.97</v>
      </c>
      <c r="E35" s="16">
        <f>C35+D35</f>
        <v>105017112.97</v>
      </c>
      <c r="F35" s="16">
        <v>81134892.909999996</v>
      </c>
      <c r="G35" s="16">
        <v>81134892.909999996</v>
      </c>
      <c r="H35" s="16">
        <f>G35-C35</f>
        <v>81134892.909999996</v>
      </c>
    </row>
    <row r="36" spans="1:8" x14ac:dyDescent="0.2">
      <c r="A36" s="11"/>
      <c r="B36" s="12" t="s">
        <v>14</v>
      </c>
      <c r="C36" s="41">
        <f t="shared" ref="C36:H36" si="2">C34+C29+C20</f>
        <v>644098554.96000004</v>
      </c>
      <c r="D36" s="41">
        <f t="shared" si="2"/>
        <v>263354422.88000003</v>
      </c>
      <c r="E36" s="41">
        <f t="shared" si="2"/>
        <v>907452977.84000015</v>
      </c>
      <c r="F36" s="41">
        <f t="shared" si="2"/>
        <v>860570008.22000003</v>
      </c>
      <c r="G36" s="41">
        <f t="shared" si="2"/>
        <v>860570008.22000003</v>
      </c>
      <c r="H36" s="41">
        <f t="shared" si="2"/>
        <v>216471453.26000002</v>
      </c>
    </row>
    <row r="37" spans="1:8" x14ac:dyDescent="0.2">
      <c r="A37" s="19"/>
      <c r="B37" s="20"/>
      <c r="C37" s="21"/>
      <c r="D37" s="21"/>
      <c r="E37" s="21"/>
      <c r="F37" s="22" t="s">
        <v>22</v>
      </c>
      <c r="G37" s="23"/>
      <c r="H37" s="18"/>
    </row>
    <row r="38" spans="1:8" x14ac:dyDescent="0.2">
      <c r="B38" s="3" t="s">
        <v>39</v>
      </c>
    </row>
    <row r="39" spans="1:8" ht="22.5" x14ac:dyDescent="0.2">
      <c r="B39" s="29" t="s">
        <v>35</v>
      </c>
    </row>
    <row r="40" spans="1:8" x14ac:dyDescent="0.2">
      <c r="B40" s="30" t="s">
        <v>36</v>
      </c>
    </row>
    <row r="41" spans="1:8" ht="29.45" customHeight="1" x14ac:dyDescent="0.2">
      <c r="B41" s="42" t="s">
        <v>37</v>
      </c>
      <c r="C41" s="42"/>
      <c r="D41" s="42"/>
      <c r="E41" s="42"/>
      <c r="F41" s="42"/>
      <c r="G41" s="42"/>
      <c r="H41" s="42"/>
    </row>
  </sheetData>
  <sheetProtection formatCells="0" formatColumns="0" formatRows="0" insertRows="0" autoFilter="0"/>
  <mergeCells count="8">
    <mergeCell ref="B41:H41"/>
    <mergeCell ref="A1:H1"/>
    <mergeCell ref="A2:B4"/>
    <mergeCell ref="C2:G2"/>
    <mergeCell ref="H2:H3"/>
    <mergeCell ref="A17:B19"/>
    <mergeCell ref="C17:G17"/>
    <mergeCell ref="H17:H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&amp;R&amp;P/&amp;N</oddFooter>
  </headerFooter>
  <ignoredErrors>
    <ignoredError sqref="C19:G19 C4:G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47F821-36B7-4BC0-9849-F9CDB946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2022-02-16T15:34:39Z</cp:lastPrinted>
  <dcterms:created xsi:type="dcterms:W3CDTF">2012-12-11T20:48:19Z</dcterms:created>
  <dcterms:modified xsi:type="dcterms:W3CDTF">2022-10-18T19:06:34Z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