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OS ABIERTOS\"/>
    </mc:Choice>
  </mc:AlternateContent>
  <xr:revisionPtr revIDLastSave="0" documentId="13_ncr:1_{88434936-407C-40D6-AB4D-C258CBE720A6}" xr6:coauthVersionLast="47" xr6:coauthVersionMax="47" xr10:uidLastSave="{00000000-0000-0000-0000-000000000000}"/>
  <bookViews>
    <workbookView xWindow="-120" yWindow="-120" windowWidth="24240" windowHeight="13140" tabRatio="863" activeTab="2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externalReferences>
    <externalReference r:id="rId9"/>
  </externalReferences>
  <definedNames>
    <definedName name="_xlnm.Print_Area" localSheetId="6">Conciliacion_Eg!$A$1:$D$51</definedName>
    <definedName name="_xlnm.Print_Area" localSheetId="5">Conciliacion_Ig!$A$1:$D$37</definedName>
    <definedName name="_xlnm.Print_Area" localSheetId="1">ESF!$A$1:$I$313</definedName>
    <definedName name="_xlnm.Print_Area" localSheetId="7">Memoria!$A$1:$J$60</definedName>
    <definedName name="_xlnm.Print_Area" localSheetId="3">VHP!$A$1:$E$41</definedName>
    <definedName name="_xlnm.Print_Titles" localSheetId="2">ACT!$1:$4</definedName>
    <definedName name="_xlnm.Print_Titles" localSheetId="4">EFE!$1:$3</definedName>
    <definedName name="_xlnm.Print_Titles" localSheetId="1">ESF!$1:$3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4" i="62" l="1"/>
  <c r="C104" i="62"/>
  <c r="C102" i="62"/>
  <c r="C101" i="62" s="1"/>
  <c r="C92" i="62"/>
  <c r="C90" i="62"/>
  <c r="C80" i="62"/>
  <c r="C74" i="62"/>
  <c r="C71" i="62"/>
  <c r="C62" i="62"/>
  <c r="C49" i="62"/>
  <c r="D62" i="62"/>
  <c r="D49" i="62"/>
  <c r="C61" i="62" l="1"/>
  <c r="C48" i="62" s="1"/>
  <c r="C121" i="62" s="1"/>
  <c r="C233" i="60" l="1"/>
  <c r="C200" i="60"/>
  <c r="C175" i="60"/>
  <c r="C165" i="60"/>
  <c r="C132" i="60"/>
  <c r="C122" i="60"/>
  <c r="C112" i="60"/>
  <c r="C105" i="60"/>
  <c r="C104" i="60" l="1"/>
  <c r="C103" i="60" s="1"/>
  <c r="D200" i="60" s="1"/>
  <c r="A3" i="64"/>
  <c r="A1" i="64"/>
  <c r="C31" i="64"/>
  <c r="C30" i="64" s="1"/>
  <c r="C7" i="64"/>
  <c r="A3" i="63"/>
  <c r="A1" i="63"/>
  <c r="C15" i="63"/>
  <c r="C20" i="63" s="1"/>
  <c r="C7" i="63"/>
  <c r="D235" i="60" l="1"/>
  <c r="D231" i="60"/>
  <c r="D227" i="60"/>
  <c r="D223" i="60"/>
  <c r="D219" i="60"/>
  <c r="D107" i="60"/>
  <c r="D111" i="60"/>
  <c r="D115" i="60"/>
  <c r="D119" i="60"/>
  <c r="D123" i="60"/>
  <c r="D127" i="60"/>
  <c r="D131" i="60"/>
  <c r="D135" i="60"/>
  <c r="D139" i="60"/>
  <c r="D143" i="60"/>
  <c r="D147" i="60"/>
  <c r="D151" i="60"/>
  <c r="D155" i="60"/>
  <c r="D159" i="60"/>
  <c r="D163" i="60"/>
  <c r="D167" i="60"/>
  <c r="D171" i="60"/>
  <c r="D175" i="60"/>
  <c r="D179" i="60"/>
  <c r="D183" i="60"/>
  <c r="D187" i="60"/>
  <c r="D201" i="60"/>
  <c r="D205" i="60"/>
  <c r="D209" i="60"/>
  <c r="D213" i="60"/>
  <c r="D217" i="60"/>
  <c r="D228" i="60"/>
  <c r="D110" i="60"/>
  <c r="D122" i="60"/>
  <c r="D134" i="60"/>
  <c r="D146" i="60"/>
  <c r="D162" i="60"/>
  <c r="D170" i="60"/>
  <c r="D182" i="60"/>
  <c r="D204" i="60"/>
  <c r="D216" i="60"/>
  <c r="D234" i="60"/>
  <c r="D230" i="60"/>
  <c r="D226" i="60"/>
  <c r="D222" i="60"/>
  <c r="D218" i="60"/>
  <c r="D108" i="60"/>
  <c r="D112" i="60"/>
  <c r="D116" i="60"/>
  <c r="D120" i="60"/>
  <c r="D124" i="60"/>
  <c r="D128" i="60"/>
  <c r="D132" i="60"/>
  <c r="D136" i="60"/>
  <c r="D140" i="60"/>
  <c r="D144" i="60"/>
  <c r="D148" i="60"/>
  <c r="D152" i="60"/>
  <c r="D156" i="60"/>
  <c r="D160" i="60"/>
  <c r="D164" i="60"/>
  <c r="D168" i="60"/>
  <c r="D172" i="60"/>
  <c r="D176" i="60"/>
  <c r="D180" i="60"/>
  <c r="D184" i="60"/>
  <c r="D188" i="60"/>
  <c r="D202" i="60"/>
  <c r="D206" i="60"/>
  <c r="D210" i="60"/>
  <c r="D214" i="60"/>
  <c r="D104" i="60"/>
  <c r="D232" i="60"/>
  <c r="D224" i="60"/>
  <c r="D220" i="60"/>
  <c r="D106" i="60"/>
  <c r="D118" i="60"/>
  <c r="D126" i="60"/>
  <c r="D130" i="60"/>
  <c r="D142" i="60"/>
  <c r="D150" i="60"/>
  <c r="D158" i="60"/>
  <c r="D174" i="60"/>
  <c r="D186" i="60"/>
  <c r="D208" i="60"/>
  <c r="D229" i="60"/>
  <c r="D225" i="60"/>
  <c r="D221" i="60"/>
  <c r="D105" i="60"/>
  <c r="D109" i="60"/>
  <c r="D113" i="60"/>
  <c r="D117" i="60"/>
  <c r="D121" i="60"/>
  <c r="D125" i="60"/>
  <c r="D129" i="60"/>
  <c r="D133" i="60"/>
  <c r="D137" i="60"/>
  <c r="D141" i="60"/>
  <c r="D145" i="60"/>
  <c r="D149" i="60"/>
  <c r="D153" i="60"/>
  <c r="D157" i="60"/>
  <c r="D161" i="60"/>
  <c r="D165" i="60"/>
  <c r="D169" i="60"/>
  <c r="D173" i="60"/>
  <c r="D177" i="60"/>
  <c r="D181" i="60"/>
  <c r="D185" i="60"/>
  <c r="D189" i="60"/>
  <c r="D203" i="60"/>
  <c r="D207" i="60"/>
  <c r="D211" i="60"/>
  <c r="D215" i="60"/>
  <c r="D114" i="60"/>
  <c r="D138" i="60"/>
  <c r="D154" i="60"/>
  <c r="D166" i="60"/>
  <c r="D178" i="60"/>
  <c r="D212" i="60"/>
  <c r="D233" i="60"/>
  <c r="C39" i="64"/>
  <c r="D102" i="62"/>
  <c r="D101" i="62" s="1"/>
  <c r="D20" i="62" l="1"/>
  <c r="C20" i="62"/>
  <c r="C37" i="62"/>
  <c r="D28" i="62"/>
  <c r="D41" i="62"/>
  <c r="D37" i="62" s="1"/>
  <c r="D43" i="62" l="1"/>
  <c r="D226" i="59" l="1"/>
  <c r="E226" i="59"/>
  <c r="C226" i="59"/>
  <c r="D222" i="59"/>
  <c r="D221" i="59" s="1"/>
  <c r="E222" i="59"/>
  <c r="E221" i="59" s="1"/>
  <c r="C222" i="59"/>
  <c r="D215" i="59"/>
  <c r="E215" i="59"/>
  <c r="C215" i="59"/>
  <c r="C221" i="59" l="1"/>
  <c r="C206" i="59"/>
  <c r="D206" i="59"/>
  <c r="E206" i="59"/>
  <c r="D204" i="59"/>
  <c r="E204" i="59"/>
  <c r="C204" i="59"/>
  <c r="D200" i="59"/>
  <c r="E200" i="59"/>
  <c r="C200" i="59"/>
  <c r="D197" i="59"/>
  <c r="E197" i="59"/>
  <c r="C197" i="59"/>
  <c r="D192" i="59"/>
  <c r="E192" i="59"/>
  <c r="C192" i="59"/>
  <c r="D186" i="59"/>
  <c r="E186" i="59"/>
  <c r="C186" i="59"/>
  <c r="D173" i="59"/>
  <c r="E173" i="59"/>
  <c r="D171" i="59"/>
  <c r="E171" i="59"/>
  <c r="D168" i="59"/>
  <c r="E168" i="59"/>
  <c r="E167" i="59" s="1"/>
  <c r="E185" i="59" l="1"/>
  <c r="D185" i="59"/>
  <c r="D167" i="59"/>
  <c r="C185" i="59"/>
  <c r="C182" i="59"/>
  <c r="C175" i="59"/>
  <c r="C173" i="59"/>
  <c r="C171" i="59"/>
  <c r="C168" i="59"/>
  <c r="C167" i="59" l="1"/>
  <c r="C29" i="59" l="1"/>
  <c r="C23" i="59"/>
  <c r="C20" i="59"/>
  <c r="C245" i="59" l="1"/>
  <c r="D272" i="59" l="1"/>
  <c r="D271" i="59"/>
  <c r="D270" i="59"/>
  <c r="D268" i="59"/>
  <c r="D267" i="59"/>
  <c r="D266" i="59"/>
  <c r="D265" i="59"/>
  <c r="D264" i="59"/>
  <c r="D263" i="59"/>
  <c r="D262" i="59"/>
  <c r="D261" i="59"/>
  <c r="D260" i="59"/>
  <c r="D15" i="62" l="1"/>
  <c r="C15" i="62"/>
  <c r="C140" i="59"/>
  <c r="C131" i="59"/>
  <c r="C9" i="60" l="1"/>
  <c r="F47" i="65" l="1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92" i="62"/>
  <c r="D90" i="62"/>
  <c r="D80" i="62"/>
  <c r="D74" i="62"/>
  <c r="D71" i="62"/>
  <c r="C28" i="62"/>
  <c r="C43" i="62" s="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D61" i="62" l="1"/>
  <c r="D48" i="62" s="1"/>
  <c r="D121" i="62" s="1"/>
  <c r="C58" i="60"/>
  <c r="C73" i="60"/>
  <c r="C295" i="59" l="1"/>
  <c r="C283" i="59"/>
  <c r="C276" i="59"/>
  <c r="G269" i="59"/>
  <c r="F269" i="59"/>
  <c r="E269" i="59"/>
  <c r="D269" i="59"/>
  <c r="C269" i="59"/>
  <c r="G259" i="59"/>
  <c r="F259" i="59"/>
  <c r="E259" i="59"/>
  <c r="D259" i="59"/>
  <c r="C259" i="59"/>
  <c r="C252" i="59"/>
  <c r="C239" i="59"/>
  <c r="E229" i="59"/>
  <c r="D229" i="59"/>
  <c r="C229" i="59"/>
  <c r="H2" i="65" l="1"/>
  <c r="E2" i="60"/>
  <c r="H2" i="59"/>
  <c r="E2" i="61" l="1"/>
  <c r="C8" i="60" l="1"/>
</calcChain>
</file>

<file path=xl/sharedStrings.xml><?xml version="1.0" encoding="utf-8"?>
<sst xmlns="http://schemas.openxmlformats.org/spreadsheetml/2006/main" count="944" uniqueCount="708">
  <si>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</si>
  <si>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</si>
  <si>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</si>
  <si>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</si>
  <si>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</si>
  <si>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</si>
  <si>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</si>
  <si>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</si>
  <si>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</si>
  <si>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</si>
  <si>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</si>
  <si>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</si>
  <si>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</si>
  <si>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</si>
  <si>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</si>
  <si>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</si>
  <si>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</si>
  <si>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</si>
  <si>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</si>
  <si>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</si>
  <si>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</si>
  <si>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</si>
  <si>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</si>
  <si>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</si>
  <si>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</si>
  <si>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</si>
  <si>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</si>
  <si>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</si>
  <si>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</si>
  <si>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</si>
  <si>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</si>
  <si>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</si>
  <si>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</si>
  <si>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</si>
  <si>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</si>
  <si>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</si>
  <si>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</si>
  <si>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</si>
  <si>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</si>
  <si>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</si>
  <si>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</si>
  <si>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</si>
  <si>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</si>
  <si>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</si>
  <si>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</si>
  <si>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</si>
  <si>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</si>
  <si>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</si>
  <si>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</si>
  <si>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</si>
  <si>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</si>
  <si>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</si>
  <si>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</si>
  <si>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</si>
  <si>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</si>
  <si>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</si>
  <si>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</si>
  <si>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</si>
  <si>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</si>
  <si>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</si>
  <si>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</si>
  <si>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</si>
  <si>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</si>
  <si>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</si>
  <si>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</si>
  <si>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</si>
  <si>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</si>
  <si>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</si>
  <si>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</si>
  <si>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</si>
  <si>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</si>
  <si>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</si>
  <si>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</si>
  <si>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</si>
  <si>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</si>
  <si>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</si>
  <si>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</si>
  <si>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</si>
  <si>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</si>
  <si>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</si>
  <si>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</si>
  <si>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</si>
  <si>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</si>
  <si>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</si>
  <si>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</si>
  <si>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</si>
  <si>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</si>
  <si>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</si>
  <si>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</si>
  <si>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</si>
  <si>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</si>
  <si>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</si>
  <si>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</si>
  <si>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</si>
  <si>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</si>
  <si>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</si>
  <si>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</si>
  <si>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</si>
  <si>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</si>
  <si>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</si>
  <si>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</si>
  <si>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</si>
  <si>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</si>
  <si>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</si>
  <si>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</si>
  <si>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</si>
  <si>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</si>
  <si>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</si>
  <si>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</si>
  <si>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</si>
  <si>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</si>
  <si>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</si>
  <si>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</si>
  <si>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</si>
  <si>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</si>
  <si>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</si>
  <si>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</si>
  <si>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</si>
  <si>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</si>
  <si>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</si>
  <si>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</si>
  <si>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</si>
  <si>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</si>
  <si>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</si>
  <si>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</si>
  <si>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</si>
  <si>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</si>
  <si>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</si>
  <si>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</si>
  <si>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</si>
  <si>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</si>
  <si>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</si>
  <si>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</si>
  <si>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</si>
  <si>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</si>
  <si>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</si>
  <si>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</si>
  <si>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</si>
  <si>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</si>
  <si>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</si>
  <si>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</si>
  <si>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</si>
  <si>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</si>
  <si>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</si>
  <si>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</si>
  <si>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</si>
  <si>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</si>
  <si>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</si>
  <si>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</si>
  <si>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</si>
  <si>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</si>
  <si>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</si>
  <si>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</si>
  <si>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</si>
  <si>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</si>
  <si>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</si>
  <si>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</si>
  <si>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</si>
  <si>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</si>
  <si>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</si>
  <si>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</si>
  <si>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</si>
  <si>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</si>
  <si>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</si>
  <si>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</si>
  <si>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</si>
  <si>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</si>
  <si>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</si>
  <si>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</si>
  <si>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</si>
  <si>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</si>
  <si>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</si>
  <si>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</si>
  <si>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</si>
  <si>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</si>
  <si>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</si>
  <si>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</si>
  <si>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</si>
  <si>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</si>
  <si>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</si>
  <si>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</si>
  <si>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</si>
  <si>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</si>
  <si>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</si>
  <si>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</si>
  <si>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</si>
  <si>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</si>
  <si>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</si>
  <si>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</si>
  <si>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</si>
  <si>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</si>
  <si>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</si>
  <si>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</si>
  <si>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</si>
  <si>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</si>
  <si>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</si>
  <si>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</si>
  <si>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</si>
  <si>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</si>
  <si>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</si>
  <si>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</si>
  <si>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</si>
  <si>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</si>
  <si>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</si>
  <si>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</si>
  <si>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</si>
  <si>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</si>
  <si>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</si>
  <si>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</si>
  <si>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</si>
  <si>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</si>
  <si>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</si>
  <si>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</si>
  <si>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</si>
  <si>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</si>
  <si>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</si>
  <si>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</si>
  <si>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</si>
  <si>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</si>
  <si>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</si>
  <si>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</si>
  <si>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</si>
  <si>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</si>
  <si>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</si>
  <si>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</si>
  <si>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</si>
  <si>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</si>
  <si>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</si>
  <si>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</si>
  <si>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</si>
  <si>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</si>
  <si>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</si>
  <si>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</si>
  <si>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</si>
  <si>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</si>
  <si>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</si>
  <si>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</si>
  <si>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</si>
  <si>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</si>
  <si>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</si>
  <si>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</si>
  <si>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</si>
  <si>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</si>
  <si>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</si>
  <si>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</si>
  <si>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</si>
  <si>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</si>
  <si>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</si>
  <si>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</si>
  <si>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</si>
  <si>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</si>
  <si>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</si>
  <si>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</si>
  <si>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</si>
  <si>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</si>
  <si>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</si>
  <si>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</si>
  <si>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</si>
  <si>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</si>
  <si>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</si>
  <si>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</si>
  <si>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</si>
  <si>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</si>
  <si>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</si>
  <si>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</si>
  <si>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</si>
  <si>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</si>
  <si>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</si>
  <si>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</si>
  <si>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</si>
  <si>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</si>
  <si>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</si>
  <si>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</si>
  <si>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</si>
  <si>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</si>
  <si>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</si>
  <si>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</si>
  <si>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</si>
  <si>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</si>
  <si>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</si>
  <si>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</si>
  <si>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</si>
  <si>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</si>
  <si>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</si>
  <si>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</si>
  <si>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</si>
  <si>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</si>
  <si>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</si>
  <si>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</si>
  <si>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</si>
  <si>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</si>
  <si>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</si>
  <si>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</si>
  <si>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</si>
  <si>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</si>
  <si>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</si>
  <si>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</si>
  <si>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</si>
  <si>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</si>
  <si>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</si>
  <si>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</si>
  <si>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</si>
  <si>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</si>
  <si>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</si>
  <si>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</si>
  <si>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</si>
  <si>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</si>
  <si>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</si>
  <si>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</si>
  <si>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</si>
  <si>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</si>
  <si>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</si>
  <si>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</si>
  <si>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</si>
  <si>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</si>
  <si>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</si>
  <si>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</si>
  <si>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</si>
  <si>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</si>
  <si>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</si>
  <si>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</si>
  <si>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</si>
  <si>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</si>
  <si>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</si>
  <si>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</si>
  <si>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</si>
  <si>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</si>
  <si>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</si>
  <si>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</si>
  <si>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</si>
  <si>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</si>
  <si>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</si>
  <si>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</si>
  <si>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</si>
  <si>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</si>
  <si>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</si>
  <si>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</si>
  <si>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</si>
  <si>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</si>
  <si>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</si>
  <si>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</si>
  <si>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</si>
  <si>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</si>
  <si>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</si>
  <si>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</si>
  <si>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</si>
  <si>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</si>
  <si>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</si>
  <si>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</si>
  <si>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</si>
  <si>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</si>
  <si>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</si>
  <si>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</si>
  <si>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</si>
  <si>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</si>
  <si>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</si>
  <si>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</si>
  <si>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</si>
  <si>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</si>
  <si>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</si>
  <si>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</si>
  <si>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</si>
  <si>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</si>
  <si>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</si>
  <si>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</si>
  <si>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</si>
  <si>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</si>
  <si>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</si>
  <si>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</si>
  <si>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</si>
  <si>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</si>
  <si>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</si>
  <si>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</si>
  <si>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</si>
  <si>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</si>
  <si>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</si>
  <si>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</si>
  <si>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</si>
  <si>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</si>
  <si>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</si>
  <si>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</si>
  <si>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</si>
  <si>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</si>
  <si>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</si>
  <si>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</si>
  <si>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</si>
  <si>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</si>
  <si>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</si>
  <si>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</si>
  <si>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</si>
  <si>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</si>
  <si>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</si>
  <si>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</si>
  <si>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</si>
  <si>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</si>
  <si>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</si>
  <si>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</si>
  <si>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</si>
  <si>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</si>
  <si>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</si>
  <si>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</si>
  <si>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</si>
  <si>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</si>
  <si>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</si>
  <si>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</si>
  <si>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</si>
  <si>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</si>
  <si>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</si>
  <si>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</si>
  <si>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</si>
  <si>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</si>
  <si>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</si>
  <si>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</si>
  <si>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</si>
  <si>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</si>
  <si>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</si>
  <si>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</si>
  <si>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</si>
  <si>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</si>
  <si>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</si>
  <si>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</si>
  <si>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</si>
  <si>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</si>
  <si>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</si>
  <si>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</si>
  <si>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</si>
  <si>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</si>
  <si>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</si>
  <si>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</si>
  <si>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</si>
  <si>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</si>
  <si>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</si>
  <si>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</si>
  <si>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</si>
  <si>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</si>
  <si>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</si>
  <si>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</si>
  <si>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</si>
  <si>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</si>
  <si>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</si>
  <si>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</si>
  <si>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</si>
  <si>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</si>
  <si>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</si>
  <si>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</si>
  <si>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</si>
  <si>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</si>
  <si>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</si>
  <si>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</si>
  <si>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</si>
  <si>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</si>
  <si>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</si>
  <si>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</si>
  <si>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</si>
  <si>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</si>
  <si>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</si>
  <si>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</si>
  <si>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</si>
  <si>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</si>
  <si>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</si>
  <si>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</si>
  <si>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</si>
  <si>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</si>
  <si>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</si>
  <si>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</si>
  <si>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</si>
  <si>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</si>
  <si>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</si>
  <si>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</si>
  <si>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</si>
  <si>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</si>
  <si>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</si>
  <si>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</si>
  <si>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</si>
  <si>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</si>
  <si>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</si>
  <si>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</si>
  <si>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</si>
  <si>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</si>
  <si>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</si>
  <si>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</si>
  <si>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</si>
  <si>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</si>
  <si>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</si>
  <si>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</si>
  <si>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</si>
  <si>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</si>
  <si>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</si>
  <si>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</si>
  <si>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</si>
  <si>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</si>
  <si>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</si>
  <si>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</si>
  <si>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</si>
  <si>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</si>
  <si>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</si>
  <si>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</si>
  <si>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</si>
  <si>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</si>
  <si>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</si>
  <si>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</si>
  <si>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</si>
  <si>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</si>
  <si>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</si>
  <si>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</si>
  <si>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</si>
  <si>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</si>
  <si>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</si>
  <si>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</si>
  <si>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</si>
  <si>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</si>
  <si>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</si>
  <si>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</si>
  <si>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</si>
  <si>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</si>
  <si>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</si>
  <si>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</si>
  <si>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</si>
  <si>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</si>
  <si>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</si>
  <si>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</si>
  <si>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</si>
  <si>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</si>
  <si>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</si>
  <si>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</si>
  <si>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</si>
  <si>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</si>
  <si>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</si>
  <si>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</si>
  <si>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</si>
  <si>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</si>
  <si>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</si>
  <si>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</si>
  <si>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</si>
  <si>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</si>
  <si>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</si>
  <si>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NOTAS DE MEMORIA</t>
  </si>
  <si>
    <t>Municipio de Guanajuato</t>
  </si>
  <si>
    <t>Correspondiente del 01 de Enero AL 31 DE DICIEMBRE DEL 2021</t>
  </si>
  <si>
    <t>RAMIREZ LEDESMA FABRICIO DAMIAN</t>
  </si>
  <si>
    <t>CARREON RODRIGUEZ OMAR YAMIR</t>
  </si>
  <si>
    <t>GARCIA BARAJAS PEDRO EDUARDO</t>
  </si>
  <si>
    <t>SANDOVAL LOPEZ EDITH REBECA</t>
  </si>
  <si>
    <t>MAYORGA CARMONA MA DE JESUS</t>
  </si>
  <si>
    <t>RANGEL CARRILLO DIANA GEORGINA</t>
  </si>
  <si>
    <t>HERNANDEZ GUTIERREZ BENITA</t>
  </si>
  <si>
    <t>OFICINA DE CONVENCIONES Y VISITANTE</t>
  </si>
  <si>
    <t>SECRETARIA DE DESARROLLO AGRARIO</t>
  </si>
  <si>
    <t>TRABAJOS Y SERVICIOS GENERALES</t>
  </si>
  <si>
    <t>COMISION DE DEPORTE DEL ESTADO</t>
  </si>
  <si>
    <t>COMUNIDAD LA SAUCEDA</t>
  </si>
  <si>
    <t>COMUNIDAD SAN JOSE DE LLANOS</t>
  </si>
  <si>
    <t>VAZQUEZ LOPEZ CESAR</t>
  </si>
  <si>
    <t>RUIZ ELBA ISELA</t>
  </si>
  <si>
    <t>PALAZUELOS GAXIOLA MARTHA</t>
  </si>
  <si>
    <t>A I CONCEPTS CONSTRUCTION</t>
  </si>
  <si>
    <t>MURRIETA RIOS HECTOR GUILLERMO</t>
  </si>
  <si>
    <t>COMISION MUNICIPAL DEL DEPORTE DE</t>
  </si>
  <si>
    <t>PROG 3X1 P/MIGRANTES</t>
  </si>
  <si>
    <t>GONZALEZ MONTIEL NANCY ADRIANA</t>
  </si>
  <si>
    <t>REYES VARGAS ANA ELIZABETH</t>
  </si>
  <si>
    <t>CERVANTES RAMIREZ ELENA</t>
  </si>
  <si>
    <t>BARAJAS MORENO MARIA GUADALUPE</t>
  </si>
  <si>
    <t>CRUCES IBARRA LUIS OCTAVIO</t>
  </si>
  <si>
    <t>OLMOS VELAZQUEZ JUAN MANUEL</t>
  </si>
  <si>
    <t>GAMEZ ALAMILLA PATRICIA</t>
  </si>
  <si>
    <t>ARIAS RUIZ GLORIA ALEJANDRA</t>
  </si>
  <si>
    <t>HERRERA TUDON ADRIANA</t>
  </si>
  <si>
    <t>RODRIGUEZ RAMONA</t>
  </si>
  <si>
    <t>CRUCES RODRIGUEZ ELVIRA</t>
  </si>
  <si>
    <t>VILLA HERNANDEZ PABLO</t>
  </si>
  <si>
    <t>DOMINGUEZ RANGEL MARTINA</t>
  </si>
  <si>
    <t>AVILA MURRIETA MA CATALINA</t>
  </si>
  <si>
    <t>ESTRADA HERNANDEZ LUIS MANUEL</t>
  </si>
  <si>
    <t>HERNANDEZ ORTEGA KARINA DEL CARMEN</t>
  </si>
  <si>
    <t>RANGEL MATA JORGE ALBERTO</t>
  </si>
  <si>
    <t>ROJAS BARCENAS FELIX GERARDO</t>
  </si>
  <si>
    <t>RAMIREZ CHAVEZ ADRIANA</t>
  </si>
  <si>
    <t>MENDOZA GAYTAN JUAN CARLOS</t>
  </si>
  <si>
    <t>RAMIREZ HERNANDEZ KARINA</t>
  </si>
  <si>
    <t>LANDEROS RAMIREZ IRLANDA SARAHI</t>
  </si>
  <si>
    <t>GUTIERREZ FLORES EVANGELINA</t>
  </si>
  <si>
    <t>SANCHEZ ALVAREZ LETICIA</t>
  </si>
  <si>
    <t>ROCHA ARGOTE FERNANDO</t>
  </si>
  <si>
    <t>MIRELES GONZALEZ ANTONIO LEOBARDO</t>
  </si>
  <si>
    <t>LUNA GUERRA LUIS ALBERTO</t>
  </si>
  <si>
    <t>DELGADO CASILLAS MONSERRAT</t>
  </si>
  <si>
    <t>PATLAN RANGEL MARIA RUSVELINA</t>
  </si>
  <si>
    <t>MENDOZA MORENO LUIS BENJAMIN</t>
  </si>
  <si>
    <t>RAMIREZ VELAZQUEZ ADRIANA GUADALUPE</t>
  </si>
  <si>
    <t>MARQUEZ HERRERA ANA BEATRIZ</t>
  </si>
  <si>
    <t>LOPEZ FERNANDO</t>
  </si>
  <si>
    <t>ZARATE DIAZ JOSE ALFONSO</t>
  </si>
  <si>
    <t>HERNANDEZ HERRERA ALICIA</t>
  </si>
  <si>
    <t>RODRIGUEZ ROCHA JUAN ARMANDO</t>
  </si>
  <si>
    <t>TAVERA CERVANTES ARTURO</t>
  </si>
  <si>
    <t>INTERESES GENERADOS POR COBRAR</t>
  </si>
  <si>
    <t>JUAREZ JUAREZ GUSTAVO EDUARDO</t>
  </si>
  <si>
    <t>INSTITUTO ESTATAL DE LA CULTURA</t>
  </si>
  <si>
    <t>INSTITUTO DE SEGURIDAD SOCIAL</t>
  </si>
  <si>
    <t>SECRETARIA DE FINANZAS INVERSION</t>
  </si>
  <si>
    <t>GOBIERNO DEL ESTADO DE GUANAJUATO</t>
  </si>
  <si>
    <t>INSTITUTO MUNICIPAL DE PLANEACION</t>
  </si>
  <si>
    <t>CONSTRUCCIONES OCTRIZ SA DE CV</t>
  </si>
  <si>
    <t>HDI SEGUROS SA DE CV</t>
  </si>
  <si>
    <t>ORGANIZACION EMPRESARIAL POSTES</t>
  </si>
  <si>
    <t>GARCIA TOVAR VICENTE APOLINAR</t>
  </si>
  <si>
    <t>DIMPROSA S A</t>
  </si>
  <si>
    <t>PLANIF CONST Y RESTAURADORES</t>
  </si>
  <si>
    <t>INMOBILIARIA Y CONSTRUCTORA</t>
  </si>
  <si>
    <t>IGNACIO SANDOVAL HURTADO</t>
  </si>
  <si>
    <t>JUAN JOSE CONCEPCION A</t>
  </si>
  <si>
    <t>MEGAVE 2000 S A</t>
  </si>
  <si>
    <t>DANIEL MARTINEZ MEDEL</t>
  </si>
  <si>
    <t>ESPECIALIDADES ELECTRICAS</t>
  </si>
  <si>
    <t>GRUPO FEYDO CONSTRUCCION</t>
  </si>
  <si>
    <t>RENE FERNANDEZ HERNANDEZ</t>
  </si>
  <si>
    <t>RUBEN ALEJANDRO MELENDEZ</t>
  </si>
  <si>
    <t>ICONCE CONSTRUCTORA S A</t>
  </si>
  <si>
    <t>NORIA ALTA CONSTRUCCIONES S A</t>
  </si>
  <si>
    <t>CONSTRUCTORA Y EDIFICADORA</t>
  </si>
  <si>
    <t>NAVARRETE MACIAS BENJAMIN</t>
  </si>
  <si>
    <t>RAMOS ARROYO LUIS HECTOR</t>
  </si>
  <si>
    <t>MOVIMIENTOS INDUSTRIALES DE LA</t>
  </si>
  <si>
    <t>URBANIZACIONES Y EDIFICACIONES</t>
  </si>
  <si>
    <t>CONSTRUCTORA ERSO SA DE CV</t>
  </si>
  <si>
    <t>JVR CONSTRUCCIONES SA DE CV</t>
  </si>
  <si>
    <t>MARTINEZ ORDAZ MARCO ANTONIO</t>
  </si>
  <si>
    <t>INGENIERIA Y CONSTRUCCIONES SINAI</t>
  </si>
  <si>
    <t>CONSORCIO EN INSTALACIONES</t>
  </si>
  <si>
    <t>CONSTRUCTORA Y CONSULTORA VIAN</t>
  </si>
  <si>
    <t>PARRA SANCHEZ MARIANA</t>
  </si>
  <si>
    <t>ANGUIANO AGUILAR JUAN FERNANDO</t>
  </si>
  <si>
    <t>VIALIDADES Y CONSTRUCCIONES TREBOL</t>
  </si>
  <si>
    <t>AGUILAR GUTIERREZ JOEL HUMBERTO</t>
  </si>
  <si>
    <t>A+I PROYECTO Y CONSTRUCCION SA DE</t>
  </si>
  <si>
    <t>CONSTRUCTORA AZACAN SA DE CV</t>
  </si>
  <si>
    <t>GRUPO URBANIZADOR ELECTROMECANICO</t>
  </si>
  <si>
    <t>(Almacenes) MATERIALES DE ADMINISTRACIÓN</t>
  </si>
  <si>
    <t>ALMACEN DE BIENES MUEBLES</t>
  </si>
  <si>
    <t>Edificios e instalaciones</t>
  </si>
  <si>
    <t>Adjudicaciones, Expropiaciones e Indemnizaciones</t>
  </si>
  <si>
    <t>Edificación habitacional</t>
  </si>
  <si>
    <t>Edificación no habitacional</t>
  </si>
  <si>
    <t>Constr obras p abastecde agua petróleo gas el</t>
  </si>
  <si>
    <t>División de terrenos y Constr de obras de urbaniz</t>
  </si>
  <si>
    <t>Construcción de vías de comunicación</t>
  </si>
  <si>
    <t>Otras construcc de ingeniería civil u obra pesada</t>
  </si>
  <si>
    <t>Muebles de oficina y estantería</t>
  </si>
  <si>
    <t>Muebles excepto de oficina y estantería</t>
  </si>
  <si>
    <t>Computadoras y equipo periférico</t>
  </si>
  <si>
    <t>Otros mobiliarios y equipos de administración</t>
  </si>
  <si>
    <t>Mobiliario y equipo para comercio y servicios</t>
  </si>
  <si>
    <t>Equipo de audio y de video</t>
  </si>
  <si>
    <t>Aparatos deportivos</t>
  </si>
  <si>
    <t>Camaras fotograficas y de video</t>
  </si>
  <si>
    <t>Otro mobiliario y equipo educacional y recreativo</t>
  </si>
  <si>
    <t>Equipo para uso médico dental y para laboratorio</t>
  </si>
  <si>
    <t>Instrumentos médicos</t>
  </si>
  <si>
    <t>Automóviles y camiones</t>
  </si>
  <si>
    <t>Carrocerías y remolques</t>
  </si>
  <si>
    <t>Otro equipo de transporte</t>
  </si>
  <si>
    <t>Equipo de defensa y de seguridad</t>
  </si>
  <si>
    <t>Maquinaria y equipo agropecuario</t>
  </si>
  <si>
    <t>Maquinaria y equipo industrial</t>
  </si>
  <si>
    <t>Maquinaria y equipo de construccion</t>
  </si>
  <si>
    <t>Sistemas de aire acondicionado calefacción y refr</t>
  </si>
  <si>
    <t>Equipo de comunicación y telecomunicacion</t>
  </si>
  <si>
    <t>Accesorios de iluminación</t>
  </si>
  <si>
    <t>Herramientas y maquinas  herramienta</t>
  </si>
  <si>
    <t>Otros equipos</t>
  </si>
  <si>
    <t>Otros bienes artísticos culturales y científicos</t>
  </si>
  <si>
    <t>Bajo protesta de decir verdad declaramos que los Estados Financieros y sus notas, son razonablemente correctos y son responsabilidad del emisor.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</si>
  <si>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</si>
  <si>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</si>
  <si>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</si>
  <si>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</si>
  <si>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</si>
  <si>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</si>
  <si>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</si>
  <si>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</si>
  <si>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</si>
  <si>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</si>
  <si>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</si>
  <si>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</si>
  <si>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</si>
  <si>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</si>
  <si>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</si>
  <si>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</si>
  <si>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</si>
  <si>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</si>
  <si>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</si>
  <si>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</si>
  <si>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</si>
  <si>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</si>
  <si>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</si>
  <si>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</si>
  <si>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</si>
  <si>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Total de Efectivo y Equivalentes</t>
  </si>
  <si>
    <t>Total de Aplicación de efectivo por Actividades de Inversión</t>
  </si>
  <si>
    <t>Conciliación entre los Egresos Presupuestarios y los Gastos Contables</t>
  </si>
  <si>
    <t>(Cifras en pesos)</t>
  </si>
  <si>
    <t>Conciliación entre los Ingresos Presupuestarios y Contables</t>
  </si>
  <si>
    <t>NO APLICA</t>
  </si>
  <si>
    <t>Saldo Anterior</t>
  </si>
  <si>
    <t>EJERCICIO: 2021</t>
  </si>
  <si>
    <t>PERIODICIDAD: TRIMESTRAL</t>
  </si>
  <si>
    <t>CORTE: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</si>
</sst>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theme="0"/>
      <name val="Arial"/>
      <family val="2"/>
    </font>
    <font>
      <b/>
      <i/>
      <sz val="8"/>
      <color rgb="FFFF0000"/>
      <name val="Arial"/>
      <family val="2"/>
    </font>
    <font>
      <b/>
      <i/>
      <sz val="9"/>
      <name val="Arial"/>
      <family val="2"/>
    </font>
    <font>
      <b/>
      <i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1577A"/>
      </left>
      <right style="thin">
        <color rgb="FF01577A"/>
      </right>
      <top style="thin">
        <color rgb="FF01577A"/>
      </top>
      <bottom style="thin">
        <color rgb="FF01577A"/>
      </bottom>
      <diagonal/>
    </border>
    <border>
      <left style="thin">
        <color rgb="FF01577A"/>
      </left>
      <right/>
      <top style="thin">
        <color rgb="FF01577A"/>
      </top>
      <bottom style="thin">
        <color rgb="FF01577A"/>
      </bottom>
      <diagonal/>
    </border>
    <border>
      <left/>
      <right style="thin">
        <color rgb="FF01577A"/>
      </right>
      <top style="thin">
        <color rgb="FF01577A"/>
      </top>
      <bottom style="thin">
        <color rgb="FF01577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2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left" indent="1"/>
      <protection locked="0"/>
    </xf>
    <xf numFmtId="0" fontId="2" fillId="0" borderId="6" xfId="0" applyFont="1" applyBorder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9" fillId="0" borderId="0" xfId="8" applyFont="1" applyAlignment="1">
      <alignment vertical="center"/>
    </xf>
    <xf numFmtId="0" fontId="9" fillId="0" borderId="0" xfId="8" applyFont="1"/>
    <xf numFmtId="0" fontId="9" fillId="0" borderId="0" xfId="8" applyFont="1" applyAlignment="1">
      <alignment horizontal="center"/>
    </xf>
    <xf numFmtId="4" fontId="9" fillId="0" borderId="0" xfId="8" applyNumberFormat="1" applyFont="1"/>
    <xf numFmtId="0" fontId="9" fillId="0" borderId="0" xfId="8" applyFont="1" applyAlignment="1">
      <alignment horizontal="center" vertical="center"/>
    </xf>
    <xf numFmtId="0" fontId="9" fillId="0" borderId="0" xfId="9" applyFont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3" fillId="0" borderId="2" xfId="11" applyFont="1" applyFill="1" applyBorder="1" applyAlignment="1" applyProtection="1">
      <alignment horizontal="center"/>
      <protection locked="0"/>
    </xf>
    <xf numFmtId="0" fontId="13" fillId="0" borderId="6" xfId="11" applyFont="1" applyFill="1" applyBorder="1" applyProtection="1">
      <protection locked="0"/>
    </xf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4" applyFont="1"/>
    <xf numFmtId="0" fontId="13" fillId="0" borderId="2" xfId="11" applyFont="1" applyBorder="1" applyAlignment="1" applyProtection="1">
      <alignment horizontal="center"/>
      <protection locked="0"/>
    </xf>
    <xf numFmtId="0" fontId="13" fillId="0" borderId="6" xfId="11" applyFont="1" applyBorder="1" applyProtection="1">
      <protection locked="0"/>
    </xf>
    <xf numFmtId="0" fontId="8" fillId="0" borderId="0" xfId="8" applyFont="1" applyAlignment="1">
      <alignment horizontal="center"/>
    </xf>
    <xf numFmtId="0" fontId="8" fillId="0" borderId="0" xfId="8" applyFont="1"/>
    <xf numFmtId="4" fontId="8" fillId="0" borderId="0" xfId="8" applyNumberFormat="1" applyFont="1"/>
    <xf numFmtId="0" fontId="14" fillId="4" borderId="0" xfId="8" applyFont="1" applyFill="1" applyAlignment="1">
      <alignment horizontal="right" vertical="center"/>
    </xf>
    <xf numFmtId="0" fontId="14" fillId="4" borderId="0" xfId="8" applyFont="1" applyFill="1" applyAlignment="1">
      <alignment horizontal="left" vertical="center"/>
    </xf>
    <xf numFmtId="0" fontId="14" fillId="4" borderId="0" xfId="9" applyFont="1" applyFill="1" applyAlignment="1">
      <alignment horizontal="right" vertical="center"/>
    </xf>
    <xf numFmtId="0" fontId="14" fillId="4" borderId="0" xfId="9" applyFont="1" applyFill="1" applyAlignment="1">
      <alignment horizontal="left" vertical="center"/>
    </xf>
    <xf numFmtId="0" fontId="1" fillId="0" borderId="0" xfId="0" applyFont="1" applyProtection="1">
      <protection locked="0"/>
    </xf>
    <xf numFmtId="0" fontId="8" fillId="0" borderId="0" xfId="9" applyFont="1" applyAlignment="1">
      <alignment horizontal="left" indent="1"/>
    </xf>
    <xf numFmtId="4" fontId="8" fillId="0" borderId="0" xfId="9" applyNumberFormat="1" applyFont="1"/>
    <xf numFmtId="0" fontId="1" fillId="3" borderId="17" xfId="13" applyFont="1" applyFill="1" applyBorder="1" applyAlignment="1">
      <alignment vertical="center"/>
    </xf>
    <xf numFmtId="0" fontId="2" fillId="0" borderId="0" xfId="13" applyFont="1"/>
    <xf numFmtId="0" fontId="1" fillId="0" borderId="0" xfId="13" applyFont="1" applyAlignment="1">
      <alignment vertical="center"/>
    </xf>
    <xf numFmtId="4" fontId="1" fillId="0" borderId="0" xfId="13" applyNumberFormat="1" applyFont="1" applyAlignment="1">
      <alignment horizontal="right" vertical="center"/>
    </xf>
    <xf numFmtId="0" fontId="1" fillId="0" borderId="18" xfId="13" applyFont="1" applyBorder="1" applyAlignment="1">
      <alignment vertical="center"/>
    </xf>
    <xf numFmtId="0" fontId="1" fillId="0" borderId="19" xfId="13" applyFont="1" applyBorder="1" applyAlignment="1">
      <alignment vertical="center"/>
    </xf>
    <xf numFmtId="4" fontId="1" fillId="0" borderId="17" xfId="13" applyNumberFormat="1" applyFont="1" applyBorder="1" applyAlignment="1">
      <alignment horizontal="right" vertical="center" wrapText="1" indent="1"/>
    </xf>
    <xf numFmtId="0" fontId="2" fillId="0" borderId="19" xfId="13" applyFont="1" applyBorder="1" applyAlignment="1">
      <alignment horizontal="left" vertical="center"/>
    </xf>
    <xf numFmtId="4" fontId="2" fillId="0" borderId="17" xfId="13" applyNumberFormat="1" applyFont="1" applyBorder="1" applyAlignment="1">
      <alignment horizontal="right" vertical="center" wrapText="1" indent="1"/>
    </xf>
    <xf numFmtId="0" fontId="2" fillId="0" borderId="19" xfId="13" applyFont="1" applyBorder="1" applyAlignment="1">
      <alignment horizontal="left" vertical="center" wrapText="1"/>
    </xf>
    <xf numFmtId="4" fontId="2" fillId="0" borderId="17" xfId="13" applyNumberFormat="1" applyFont="1" applyBorder="1" applyAlignment="1">
      <alignment horizontal="right" vertical="center" indent="1"/>
    </xf>
    <xf numFmtId="4" fontId="1" fillId="3" borderId="17" xfId="13" applyNumberFormat="1" applyFont="1" applyFill="1" applyBorder="1" applyAlignment="1">
      <alignment horizontal="right" vertical="center" wrapText="1" indent="1"/>
    </xf>
    <xf numFmtId="0" fontId="1" fillId="0" borderId="0" xfId="13" applyFont="1" applyAlignment="1">
      <alignment horizontal="right" vertical="center"/>
    </xf>
    <xf numFmtId="0" fontId="2" fillId="0" borderId="18" xfId="13" applyFont="1" applyBorder="1" applyAlignment="1">
      <alignment horizontal="right" vertical="center"/>
    </xf>
    <xf numFmtId="0" fontId="2" fillId="0" borderId="18" xfId="13" applyFont="1" applyBorder="1" applyAlignment="1">
      <alignment horizontal="right"/>
    </xf>
    <xf numFmtId="0" fontId="2" fillId="0" borderId="0" xfId="13" applyFont="1" applyAlignment="1">
      <alignment horizontal="left" vertical="center" wrapText="1"/>
    </xf>
    <xf numFmtId="4" fontId="2" fillId="0" borderId="0" xfId="13" applyNumberFormat="1" applyFont="1" applyAlignment="1">
      <alignment horizontal="right" vertical="center" wrapText="1" indent="1"/>
    </xf>
    <xf numFmtId="0" fontId="2" fillId="0" borderId="0" xfId="13" applyFont="1" applyAlignment="1">
      <alignment horizontal="left" vertical="center"/>
    </xf>
    <xf numFmtId="4" fontId="2" fillId="0" borderId="0" xfId="13" applyNumberFormat="1" applyFont="1" applyAlignment="1">
      <alignment horizontal="right" vertical="center" indent="1"/>
    </xf>
    <xf numFmtId="0" fontId="15" fillId="0" borderId="0" xfId="9" applyFont="1"/>
    <xf numFmtId="0" fontId="16" fillId="0" borderId="0" xfId="3" applyFont="1" applyAlignment="1" applyProtection="1">
      <alignment vertical="top"/>
      <protection locked="0"/>
    </xf>
    <xf numFmtId="0" fontId="2" fillId="0" borderId="0" xfId="3" applyFont="1" applyAlignment="1" applyProtection="1">
      <alignment horizontal="right" vertical="top"/>
      <protection locked="0"/>
    </xf>
    <xf numFmtId="0" fontId="2" fillId="0" borderId="0" xfId="3" applyFont="1" applyAlignment="1" applyProtection="1">
      <alignment vertical="top"/>
      <protection locked="0"/>
    </xf>
    <xf numFmtId="0" fontId="17" fillId="0" borderId="0" xfId="8" applyFont="1" applyAlignment="1">
      <alignment horizontal="left"/>
    </xf>
    <xf numFmtId="0" fontId="14" fillId="4" borderId="0" xfId="8" applyFont="1" applyFill="1" applyAlignment="1">
      <alignment horizontal="center" vertical="center"/>
    </xf>
    <xf numFmtId="0" fontId="14" fillId="4" borderId="0" xfId="8" applyFont="1" applyFill="1" applyAlignment="1">
      <alignment vertical="center"/>
    </xf>
    <xf numFmtId="0" fontId="14" fillId="4" borderId="0" xfId="9" applyFont="1" applyFill="1" applyAlignment="1">
      <alignment horizontal="center" vertical="center"/>
    </xf>
    <xf numFmtId="0" fontId="14" fillId="4" borderId="0" xfId="9" applyFont="1" applyFill="1"/>
    <xf numFmtId="0" fontId="14" fillId="4" borderId="0" xfId="8" applyFont="1" applyFill="1"/>
    <xf numFmtId="0" fontId="11" fillId="4" borderId="0" xfId="8" applyFont="1" applyFill="1"/>
    <xf numFmtId="0" fontId="14" fillId="4" borderId="0" xfId="12" applyFont="1" applyFill="1"/>
    <xf numFmtId="9" fontId="2" fillId="0" borderId="0" xfId="12" applyNumberFormat="1" applyFont="1"/>
    <xf numFmtId="0" fontId="11" fillId="4" borderId="0" xfId="9" applyFont="1" applyFill="1"/>
    <xf numFmtId="0" fontId="14" fillId="4" borderId="0" xfId="9" applyFont="1" applyFill="1" applyAlignment="1">
      <alignment horizontal="center"/>
    </xf>
    <xf numFmtId="0" fontId="9" fillId="0" borderId="20" xfId="9" applyFont="1" applyBorder="1" applyAlignment="1">
      <alignment horizontal="center"/>
    </xf>
    <xf numFmtId="0" fontId="9" fillId="0" borderId="20" xfId="9" applyFont="1" applyBorder="1"/>
    <xf numFmtId="4" fontId="9" fillId="0" borderId="20" xfId="9" applyNumberFormat="1" applyFont="1" applyBorder="1"/>
    <xf numFmtId="0" fontId="1" fillId="0" borderId="20" xfId="13" applyFont="1" applyBorder="1" applyAlignment="1">
      <alignment vertical="center"/>
    </xf>
    <xf numFmtId="4" fontId="1" fillId="0" borderId="20" xfId="13" applyNumberFormat="1" applyFont="1" applyBorder="1" applyAlignment="1">
      <alignment horizontal="right" vertical="center" wrapText="1" indent="1"/>
    </xf>
    <xf numFmtId="49" fontId="2" fillId="0" borderId="20" xfId="13" applyNumberFormat="1" applyFont="1" applyBorder="1" applyAlignment="1">
      <alignment horizontal="right" vertical="center"/>
    </xf>
    <xf numFmtId="0" fontId="2" fillId="0" borderId="20" xfId="13" applyFont="1" applyBorder="1" applyAlignment="1">
      <alignment horizontal="left" vertical="center"/>
    </xf>
    <xf numFmtId="4" fontId="2" fillId="0" borderId="20" xfId="13" applyNumberFormat="1" applyFont="1" applyBorder="1" applyAlignment="1">
      <alignment horizontal="right" vertical="center" wrapText="1" indent="1"/>
    </xf>
    <xf numFmtId="49" fontId="2" fillId="0" borderId="20" xfId="13" applyNumberFormat="1" applyFont="1" applyBorder="1" applyAlignment="1">
      <alignment horizontal="right"/>
    </xf>
    <xf numFmtId="0" fontId="2" fillId="0" borderId="20" xfId="13" applyFont="1" applyBorder="1" applyAlignment="1">
      <alignment horizontal="left" vertical="center" wrapText="1"/>
    </xf>
    <xf numFmtId="0" fontId="2" fillId="0" borderId="20" xfId="13" applyFont="1" applyBorder="1"/>
    <xf numFmtId="0" fontId="2" fillId="0" borderId="20" xfId="13" applyFont="1" applyBorder="1" applyAlignment="1">
      <alignment vertical="center"/>
    </xf>
    <xf numFmtId="4" fontId="2" fillId="0" borderId="20" xfId="13" applyNumberFormat="1" applyFont="1" applyBorder="1" applyAlignment="1">
      <alignment horizontal="right" vertical="center"/>
    </xf>
    <xf numFmtId="4" fontId="2" fillId="0" borderId="20" xfId="13" applyNumberFormat="1" applyFont="1" applyBorder="1" applyAlignment="1">
      <alignment horizontal="right" vertical="center" indent="1"/>
    </xf>
    <xf numFmtId="0" fontId="1" fillId="2" borderId="20" xfId="13" applyFont="1" applyFill="1" applyBorder="1" applyAlignment="1">
      <alignment vertical="center"/>
    </xf>
    <xf numFmtId="0" fontId="1" fillId="3" borderId="20" xfId="13" applyFont="1" applyFill="1" applyBorder="1" applyAlignment="1">
      <alignment vertical="center"/>
    </xf>
    <xf numFmtId="4" fontId="1" fillId="3" borderId="20" xfId="13" applyNumberFormat="1" applyFont="1" applyFill="1" applyBorder="1" applyAlignment="1">
      <alignment horizontal="right" vertical="center" wrapText="1" indent="1"/>
    </xf>
    <xf numFmtId="4" fontId="1" fillId="3" borderId="20" xfId="13" applyNumberFormat="1" applyFont="1" applyFill="1" applyBorder="1" applyAlignment="1">
      <alignment horizontal="right" vertical="center"/>
    </xf>
    <xf numFmtId="0" fontId="8" fillId="0" borderId="20" xfId="9" applyFont="1" applyBorder="1" applyAlignment="1">
      <alignment horizontal="center"/>
    </xf>
    <xf numFmtId="0" fontId="8" fillId="0" borderId="20" xfId="9" applyFont="1" applyBorder="1" applyAlignment="1">
      <alignment horizontal="left" indent="1"/>
    </xf>
    <xf numFmtId="4" fontId="8" fillId="0" borderId="20" xfId="9" applyNumberFormat="1" applyFont="1" applyBorder="1"/>
    <xf numFmtId="43" fontId="9" fillId="0" borderId="20" xfId="16" applyFont="1" applyBorder="1"/>
    <xf numFmtId="0" fontId="8" fillId="0" borderId="20" xfId="9" applyFont="1" applyBorder="1"/>
    <xf numFmtId="0" fontId="1" fillId="0" borderId="20" xfId="9" applyFont="1" applyBorder="1"/>
    <xf numFmtId="0" fontId="2" fillId="0" borderId="20" xfId="9" applyFont="1" applyBorder="1"/>
    <xf numFmtId="0" fontId="8" fillId="0" borderId="20" xfId="9" quotePrefix="1" applyFont="1" applyBorder="1" applyAlignment="1">
      <alignment horizontal="left" indent="1"/>
    </xf>
    <xf numFmtId="0" fontId="11" fillId="4" borderId="0" xfId="9" applyFont="1" applyFill="1" applyAlignment="1">
      <alignment horizontal="center"/>
    </xf>
    <xf numFmtId="0" fontId="14" fillId="4" borderId="0" xfId="8" applyFont="1" applyFill="1" applyAlignment="1">
      <alignment horizontal="center" vertical="center"/>
    </xf>
    <xf numFmtId="0" fontId="14" fillId="4" borderId="13" xfId="8" applyFont="1" applyFill="1" applyBorder="1" applyAlignment="1">
      <alignment horizontal="center" vertical="center"/>
    </xf>
    <xf numFmtId="0" fontId="14" fillId="4" borderId="0" xfId="8" applyFont="1" applyFill="1" applyAlignment="1">
      <alignment vertical="center"/>
    </xf>
    <xf numFmtId="0" fontId="14" fillId="4" borderId="0" xfId="9" applyFont="1" applyFill="1" applyAlignment="1">
      <alignment horizontal="center" vertical="center"/>
    </xf>
    <xf numFmtId="0" fontId="14" fillId="5" borderId="12" xfId="13" applyFont="1" applyFill="1" applyBorder="1" applyAlignment="1">
      <alignment horizontal="center" vertical="center"/>
    </xf>
    <xf numFmtId="0" fontId="14" fillId="5" borderId="8" xfId="13" applyFont="1" applyFill="1" applyBorder="1" applyAlignment="1">
      <alignment horizontal="center" vertical="center"/>
    </xf>
    <xf numFmtId="0" fontId="14" fillId="5" borderId="14" xfId="13" applyFont="1" applyFill="1" applyBorder="1" applyAlignment="1">
      <alignment horizontal="center" vertical="center"/>
    </xf>
    <xf numFmtId="0" fontId="14" fillId="5" borderId="7" xfId="13" applyFont="1" applyFill="1" applyBorder="1" applyAlignment="1">
      <alignment horizontal="center" vertical="center"/>
    </xf>
    <xf numFmtId="0" fontId="14" fillId="5" borderId="0" xfId="13" applyFont="1" applyFill="1" applyAlignment="1">
      <alignment horizontal="center" vertical="center"/>
    </xf>
    <xf numFmtId="0" fontId="14" fillId="5" borderId="15" xfId="13" applyFont="1" applyFill="1" applyBorder="1" applyAlignment="1">
      <alignment horizontal="center" vertical="center"/>
    </xf>
    <xf numFmtId="0" fontId="14" fillId="5" borderId="11" xfId="13" applyFont="1" applyFill="1" applyBorder="1" applyAlignment="1">
      <alignment horizontal="center" vertical="center"/>
    </xf>
    <xf numFmtId="0" fontId="14" fillId="5" borderId="13" xfId="13" applyFont="1" applyFill="1" applyBorder="1" applyAlignment="1">
      <alignment horizontal="center" vertical="center"/>
    </xf>
    <xf numFmtId="0" fontId="14" fillId="5" borderId="16" xfId="13" applyFont="1" applyFill="1" applyBorder="1" applyAlignment="1">
      <alignment horizontal="center" vertical="center"/>
    </xf>
    <xf numFmtId="0" fontId="14" fillId="5" borderId="12" xfId="13" applyFont="1" applyFill="1" applyBorder="1" applyAlignment="1" applyProtection="1">
      <alignment horizontal="center" vertical="center" wrapText="1"/>
      <protection locked="0"/>
    </xf>
    <xf numFmtId="0" fontId="14" fillId="5" borderId="8" xfId="13" applyFont="1" applyFill="1" applyBorder="1" applyAlignment="1" applyProtection="1">
      <alignment horizontal="center" vertical="center" wrapText="1"/>
      <protection locked="0"/>
    </xf>
    <xf numFmtId="0" fontId="14" fillId="5" borderId="14" xfId="13" applyFont="1" applyFill="1" applyBorder="1" applyAlignment="1" applyProtection="1">
      <alignment horizontal="center" vertical="center" wrapText="1"/>
      <protection locked="0"/>
    </xf>
    <xf numFmtId="0" fontId="14" fillId="5" borderId="7" xfId="13" applyFont="1" applyFill="1" applyBorder="1" applyAlignment="1" applyProtection="1">
      <alignment horizontal="center" vertical="center" wrapText="1"/>
      <protection locked="0"/>
    </xf>
    <xf numFmtId="0" fontId="14" fillId="5" borderId="0" xfId="13" applyFont="1" applyFill="1" applyAlignment="1" applyProtection="1">
      <alignment horizontal="center" vertical="center" wrapText="1"/>
      <protection locked="0"/>
    </xf>
    <xf numFmtId="0" fontId="14" fillId="5" borderId="15" xfId="13" applyFont="1" applyFill="1" applyBorder="1" applyAlignment="1" applyProtection="1">
      <alignment horizontal="center" vertical="center" wrapText="1"/>
      <protection locked="0"/>
    </xf>
    <xf numFmtId="0" fontId="14" fillId="4" borderId="0" xfId="9" applyFont="1" applyFill="1" applyAlignment="1">
      <alignment vertical="center"/>
    </xf>
    <xf numFmtId="0" fontId="14" fillId="4" borderId="0" xfId="9" applyFont="1" applyFill="1" applyAlignment="1">
      <alignment horizontal="center"/>
    </xf>
    <xf numFmtId="0" fontId="14" fillId="4" borderId="0" xfId="9" applyFont="1" applyFill="1"/>
  </cellXfs>
  <cellStyles count="22">
    <cellStyle name="Hipervínculo" xfId="11" builtinId="8"/>
    <cellStyle name="Millares" xfId="16" builtinId="3"/>
    <cellStyle name="Millares 2" xfId="1" xr:uid="{00000000-0005-0000-0000-000002000000}"/>
    <cellStyle name="Millares 2 2" xfId="15" xr:uid="{00000000-0005-0000-0000-000003000000}"/>
    <cellStyle name="Millares 2 2 2" xfId="19" xr:uid="{C4C772C3-B989-4E10-A983-436AFC3CCC36}"/>
    <cellStyle name="Millares 2 2 3" xfId="21" xr:uid="{FDE95778-DD2A-45BA-9AFF-F19C498488F2}"/>
    <cellStyle name="Millares 2 3" xfId="18" xr:uid="{3A51476D-65D9-43DB-8E5D-9F33316082FB}"/>
    <cellStyle name="Millares 2 4" xfId="17" xr:uid="{00000000-0005-0000-0000-000004000000}"/>
    <cellStyle name="Millares 2 5" xfId="20" xr:uid="{82D49193-24B9-4E3D-BB03-050C4086C405}"/>
    <cellStyle name="Normal" xfId="0" builtinId="0"/>
    <cellStyle name="Normal 2" xfId="2" xr:uid="{00000000-0005-0000-0000-000006000000}"/>
    <cellStyle name="Normal 2 2" xfId="3" xr:uid="{00000000-0005-0000-0000-000007000000}"/>
    <cellStyle name="Normal 2 3" xfId="9" xr:uid="{00000000-0005-0000-0000-000008000000}"/>
    <cellStyle name="Normal 3" xfId="8" xr:uid="{00000000-0005-0000-0000-000009000000}"/>
    <cellStyle name="Normal 3 2" xfId="10" xr:uid="{00000000-0005-0000-0000-00000A000000}"/>
    <cellStyle name="Normal 3 2 2" xfId="13" xr:uid="{00000000-0005-0000-0000-00000B000000}"/>
    <cellStyle name="Normal 3 3" xfId="12" xr:uid="{00000000-0005-0000-0000-00000C000000}"/>
    <cellStyle name="Normal 4" xfId="4" xr:uid="{00000000-0005-0000-0000-00000D000000}"/>
    <cellStyle name="Normal 5" xfId="5" xr:uid="{00000000-0005-0000-0000-00000E000000}"/>
    <cellStyle name="Normal 56" xfId="6" xr:uid="{00000000-0005-0000-0000-00000F000000}"/>
    <cellStyle name="Porcentaje" xfId="14" builtinId="5"/>
    <cellStyle name="Porcentaje 2" xfId="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83820</xdr:rowOff>
    </xdr:from>
    <xdr:to>
      <xdr:col>0</xdr:col>
      <xdr:colOff>792480</xdr:colOff>
      <xdr:row>2</xdr:row>
      <xdr:rowOff>150287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83820"/>
          <a:ext cx="655320" cy="538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733365</xdr:colOff>
      <xdr:row>0</xdr:row>
      <xdr:rowOff>7068</xdr:rowOff>
    </xdr:from>
    <xdr:to>
      <xdr:col>1</xdr:col>
      <xdr:colOff>518855</xdr:colOff>
      <xdr:row>3</xdr:row>
      <xdr:rowOff>52472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65" y="7068"/>
          <a:ext cx="655440" cy="534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130810</xdr:colOff>
      <xdr:row>157</xdr:row>
      <xdr:rowOff>20316</xdr:rowOff>
    </xdr:from>
    <xdr:ext cx="2238375" cy="291295"/>
    <xdr:sp macro="" textlink="" fLocksText="0">
      <xdr:nvSpPr>
        <xdr:cNvPr id="6" name="8 CuadroTex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30810" y="20302216"/>
          <a:ext cx="2238375" cy="29129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ctr">
          <a:sp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Mario Alejandro Navarro Saldaña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Presidente Municipal</a:t>
          </a:r>
        </a:p>
      </xdr:txBody>
    </xdr:sp>
    <xdr:clientData/>
  </xdr:oneCellAnchor>
  <xdr:oneCellAnchor>
    <xdr:from>
      <xdr:col>5</xdr:col>
      <xdr:colOff>653415</xdr:colOff>
      <xdr:row>157</xdr:row>
      <xdr:rowOff>24765</xdr:rowOff>
    </xdr:from>
    <xdr:ext cx="2138359" cy="291295"/>
    <xdr:sp macro="" textlink="" fLocksText="0">
      <xdr:nvSpPr>
        <xdr:cNvPr id="7" name="9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0305415" y="20306665"/>
          <a:ext cx="2138359" cy="29129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ctr">
          <a:sp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Irma Mandujano García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Tesorera Municipal</a:t>
          </a:r>
        </a:p>
      </xdr:txBody>
    </xdr:sp>
    <xdr:clientData/>
  </xdr:oneCellAnchor>
  <xdr:oneCellAnchor>
    <xdr:from>
      <xdr:col>2</xdr:col>
      <xdr:colOff>601981</xdr:colOff>
      <xdr:row>157</xdr:row>
      <xdr:rowOff>20024</xdr:rowOff>
    </xdr:from>
    <xdr:ext cx="2238375" cy="423960"/>
    <xdr:sp macro="" textlink="" fLocksText="0">
      <xdr:nvSpPr>
        <xdr:cNvPr id="8" name="9 CuadroText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5897881" y="20301924"/>
          <a:ext cx="2238375" cy="42396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ctr">
          <a:sp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Stefany Marlene Martínez Armendáriz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Síndica del H. Ayuntamiento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22860</xdr:rowOff>
    </xdr:from>
    <xdr:to>
      <xdr:col>1</xdr:col>
      <xdr:colOff>38100</xdr:colOff>
      <xdr:row>2</xdr:row>
      <xdr:rowOff>89327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22860"/>
          <a:ext cx="655320" cy="538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655320</xdr:colOff>
      <xdr:row>2</xdr:row>
      <xdr:rowOff>142667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655320" cy="538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118110</xdr:colOff>
      <xdr:row>35</xdr:row>
      <xdr:rowOff>96516</xdr:rowOff>
    </xdr:from>
    <xdr:ext cx="2238375" cy="291295"/>
    <xdr:sp macro="" textlink="" fLocksText="0">
      <xdr:nvSpPr>
        <xdr:cNvPr id="3" name="8 CuadroText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18110" y="10474956"/>
          <a:ext cx="2238375" cy="29129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ctr">
          <a:sp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Mario Alejandro Navarro Saldaña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Presidente Municipal</a:t>
          </a:r>
        </a:p>
      </xdr:txBody>
    </xdr:sp>
    <xdr:clientData/>
  </xdr:oneCellAnchor>
  <xdr:oneCellAnchor>
    <xdr:from>
      <xdr:col>3</xdr:col>
      <xdr:colOff>257175</xdr:colOff>
      <xdr:row>35</xdr:row>
      <xdr:rowOff>93345</xdr:rowOff>
    </xdr:from>
    <xdr:ext cx="2138359" cy="291295"/>
    <xdr:sp macro="" textlink="" fLocksText="0">
      <xdr:nvSpPr>
        <xdr:cNvPr id="4" name="9 CuadroTex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5812155" y="4947285"/>
          <a:ext cx="2138359" cy="29129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ctr">
          <a:sp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Irma Mandujano García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Tesorera Municipal</a:t>
          </a:r>
        </a:p>
      </xdr:txBody>
    </xdr:sp>
    <xdr:clientData/>
  </xdr:oneCellAnchor>
  <xdr:oneCellAnchor>
    <xdr:from>
      <xdr:col>1</xdr:col>
      <xdr:colOff>2735581</xdr:colOff>
      <xdr:row>35</xdr:row>
      <xdr:rowOff>83524</xdr:rowOff>
    </xdr:from>
    <xdr:ext cx="2238375" cy="423960"/>
    <xdr:sp macro="" textlink="" fLocksText="0">
      <xdr:nvSpPr>
        <xdr:cNvPr id="5" name="9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017521" y="10461964"/>
          <a:ext cx="2238375" cy="42396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ctr">
          <a:sp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Stefany Marlene Martínez Armendáriz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Síndica del H. Ayuntamiento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1</xdr:col>
      <xdr:colOff>60960</xdr:colOff>
      <xdr:row>2</xdr:row>
      <xdr:rowOff>142667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76200"/>
          <a:ext cx="655320" cy="538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118110</xdr:colOff>
      <xdr:row>127</xdr:row>
      <xdr:rowOff>96516</xdr:rowOff>
    </xdr:from>
    <xdr:ext cx="2238375" cy="291295"/>
    <xdr:sp macro="" textlink="" fLocksText="0">
      <xdr:nvSpPr>
        <xdr:cNvPr id="3" name="8 CuadroText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18110" y="10474956"/>
          <a:ext cx="2238375" cy="29129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ctr">
          <a:sp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Mario Alejandro Navarro Saldaña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Presidente Municipal</a:t>
          </a:r>
        </a:p>
      </xdr:txBody>
    </xdr:sp>
    <xdr:clientData/>
  </xdr:oneCellAnchor>
  <xdr:oneCellAnchor>
    <xdr:from>
      <xdr:col>2</xdr:col>
      <xdr:colOff>1034415</xdr:colOff>
      <xdr:row>127</xdr:row>
      <xdr:rowOff>100965</xdr:rowOff>
    </xdr:from>
    <xdr:ext cx="2138359" cy="291295"/>
    <xdr:sp macro="" textlink="" fLocksText="0">
      <xdr:nvSpPr>
        <xdr:cNvPr id="4" name="9 CuadroText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5895975" y="10479405"/>
          <a:ext cx="2138359" cy="29129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ctr">
          <a:sp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Irma Mandujano García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Tesorera Municipal</a:t>
          </a:r>
        </a:p>
      </xdr:txBody>
    </xdr:sp>
    <xdr:clientData/>
  </xdr:oneCellAnchor>
  <xdr:oneCellAnchor>
    <xdr:from>
      <xdr:col>1</xdr:col>
      <xdr:colOff>2735581</xdr:colOff>
      <xdr:row>127</xdr:row>
      <xdr:rowOff>83524</xdr:rowOff>
    </xdr:from>
    <xdr:ext cx="2238375" cy="423960"/>
    <xdr:sp macro="" textlink="" fLocksText="0">
      <xdr:nvSpPr>
        <xdr:cNvPr id="5" name="9 CuadroText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3017521" y="10461964"/>
          <a:ext cx="2238375" cy="42396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ctr">
          <a:sp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Stefany Marlene Martínez Armendáriz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Síndica del H. Ayuntamiento</a:t>
          </a:r>
        </a:p>
      </xdr:txBody>
    </xdr:sp>
    <xdr:clientData/>
  </xdr:oneCellAnchor>
  <xdr:oneCellAnchor>
    <xdr:from>
      <xdr:col>0</xdr:col>
      <xdr:colOff>7620</xdr:colOff>
      <xdr:row>82</xdr:row>
      <xdr:rowOff>89192</xdr:rowOff>
    </xdr:from>
    <xdr:ext cx="2238375" cy="291295"/>
    <xdr:sp macro="" textlink="" fLocksText="0">
      <xdr:nvSpPr>
        <xdr:cNvPr id="9" name="8 CuadroTexto">
          <a:extLst>
            <a:ext uri="{FF2B5EF4-FFF2-40B4-BE49-F238E27FC236}">
              <a16:creationId xmlns:a16="http://schemas.microsoft.com/office/drawing/2014/main" id="{36E01F3E-8EA9-42FD-934F-82DBE5D059D0}"/>
            </a:ext>
          </a:extLst>
        </xdr:cNvPr>
        <xdr:cNvSpPr txBox="1">
          <a:spLocks noChangeArrowheads="1"/>
        </xdr:cNvSpPr>
      </xdr:nvSpPr>
      <xdr:spPr bwMode="auto">
        <a:xfrm>
          <a:off x="7620" y="11031512"/>
          <a:ext cx="2238375" cy="29129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ctr">
          <a:sp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Mario Alejandro Navarro Saldaña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Presidente Municipal</a:t>
          </a:r>
        </a:p>
      </xdr:txBody>
    </xdr:sp>
    <xdr:clientData/>
  </xdr:oneCellAnchor>
  <xdr:oneCellAnchor>
    <xdr:from>
      <xdr:col>2</xdr:col>
      <xdr:colOff>824865</xdr:colOff>
      <xdr:row>82</xdr:row>
      <xdr:rowOff>93641</xdr:rowOff>
    </xdr:from>
    <xdr:ext cx="2138359" cy="291295"/>
    <xdr:sp macro="" textlink="" fLocksText="0">
      <xdr:nvSpPr>
        <xdr:cNvPr id="10" name="9 CuadroTexto">
          <a:extLst>
            <a:ext uri="{FF2B5EF4-FFF2-40B4-BE49-F238E27FC236}">
              <a16:creationId xmlns:a16="http://schemas.microsoft.com/office/drawing/2014/main" id="{A3F83E32-0702-4DE8-9AC1-377342DB4596}"/>
            </a:ext>
          </a:extLst>
        </xdr:cNvPr>
        <xdr:cNvSpPr txBox="1">
          <a:spLocks noChangeArrowheads="1"/>
        </xdr:cNvSpPr>
      </xdr:nvSpPr>
      <xdr:spPr bwMode="auto">
        <a:xfrm>
          <a:off x="5861685" y="11035961"/>
          <a:ext cx="2138359" cy="29129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ctr">
          <a:sp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Irma Mandujano García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Tesorera Municipal</a:t>
          </a:r>
        </a:p>
      </xdr:txBody>
    </xdr:sp>
    <xdr:clientData/>
  </xdr:oneCellAnchor>
  <xdr:oneCellAnchor>
    <xdr:from>
      <xdr:col>1</xdr:col>
      <xdr:colOff>2526031</xdr:colOff>
      <xdr:row>82</xdr:row>
      <xdr:rowOff>91440</xdr:rowOff>
    </xdr:from>
    <xdr:ext cx="2238375" cy="423960"/>
    <xdr:sp macro="" textlink="" fLocksText="0">
      <xdr:nvSpPr>
        <xdr:cNvPr id="11" name="9 CuadroTexto">
          <a:extLst>
            <a:ext uri="{FF2B5EF4-FFF2-40B4-BE49-F238E27FC236}">
              <a16:creationId xmlns:a16="http://schemas.microsoft.com/office/drawing/2014/main" id="{0C7CC3A7-296D-4690-A6B7-6F772D4695B0}"/>
            </a:ext>
          </a:extLst>
        </xdr:cNvPr>
        <xdr:cNvSpPr txBox="1">
          <a:spLocks noChangeArrowheads="1"/>
        </xdr:cNvSpPr>
      </xdr:nvSpPr>
      <xdr:spPr bwMode="auto">
        <a:xfrm>
          <a:off x="3211831" y="11033760"/>
          <a:ext cx="2238375" cy="42396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ctr">
          <a:sp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Stefany Marlene Martínez Armendáriz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Síndica del H. Ayuntamiento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152400</xdr:rowOff>
    </xdr:from>
    <xdr:to>
      <xdr:col>1</xdr:col>
      <xdr:colOff>556260</xdr:colOff>
      <xdr:row>3</xdr:row>
      <xdr:rowOff>5507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52400"/>
          <a:ext cx="655320" cy="538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118110</xdr:colOff>
      <xdr:row>28</xdr:row>
      <xdr:rowOff>96516</xdr:rowOff>
    </xdr:from>
    <xdr:ext cx="2238375" cy="291295"/>
    <xdr:sp macro="" textlink="" fLocksText="0">
      <xdr:nvSpPr>
        <xdr:cNvPr id="9" name="8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18110" y="10474956"/>
          <a:ext cx="2238375" cy="29129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ctr">
          <a:sp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Mario Alejandro Navarro Saldaña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Presidente Municipal</a:t>
          </a:r>
        </a:p>
      </xdr:txBody>
    </xdr:sp>
    <xdr:clientData/>
  </xdr:oneCellAnchor>
  <xdr:oneCellAnchor>
    <xdr:from>
      <xdr:col>2</xdr:col>
      <xdr:colOff>142875</xdr:colOff>
      <xdr:row>29</xdr:row>
      <xdr:rowOff>17145</xdr:rowOff>
    </xdr:from>
    <xdr:ext cx="2138359" cy="291295"/>
    <xdr:sp macro="" textlink="" fLocksText="0">
      <xdr:nvSpPr>
        <xdr:cNvPr id="10" name="9 CuadroText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5004435" y="4170045"/>
          <a:ext cx="2138359" cy="29129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ctr">
          <a:sp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Irma Mandujano García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Tesorera Municipal</a:t>
          </a:r>
        </a:p>
      </xdr:txBody>
    </xdr:sp>
    <xdr:clientData/>
  </xdr:oneCellAnchor>
  <xdr:oneCellAnchor>
    <xdr:from>
      <xdr:col>1</xdr:col>
      <xdr:colOff>2385061</xdr:colOff>
      <xdr:row>28</xdr:row>
      <xdr:rowOff>106384</xdr:rowOff>
    </xdr:from>
    <xdr:ext cx="2238375" cy="423960"/>
    <xdr:sp macro="" textlink="" fLocksText="0">
      <xdr:nvSpPr>
        <xdr:cNvPr id="11" name="9 CuadroText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2613661" y="4129744"/>
          <a:ext cx="2238375" cy="42396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ctr">
          <a:sp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Stefany Marlene Martínez Armendáriz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Síndica del H. Ayuntamiento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91440</xdr:rowOff>
    </xdr:from>
    <xdr:to>
      <xdr:col>1</xdr:col>
      <xdr:colOff>487680</xdr:colOff>
      <xdr:row>2</xdr:row>
      <xdr:rowOff>157907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91440"/>
          <a:ext cx="655320" cy="538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118110</xdr:colOff>
      <xdr:row>45</xdr:row>
      <xdr:rowOff>96516</xdr:rowOff>
    </xdr:from>
    <xdr:ext cx="2238375" cy="291295"/>
    <xdr:sp macro="" textlink="" fLocksText="0">
      <xdr:nvSpPr>
        <xdr:cNvPr id="4" name="8 CuadroText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118110" y="10474956"/>
          <a:ext cx="2238375" cy="29129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ctr">
          <a:sp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Mario Alejandro Navarro Saldaña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Presidente Municipal</a:t>
          </a:r>
        </a:p>
      </xdr:txBody>
    </xdr:sp>
    <xdr:clientData/>
  </xdr:oneCellAnchor>
  <xdr:oneCellAnchor>
    <xdr:from>
      <xdr:col>2</xdr:col>
      <xdr:colOff>333375</xdr:colOff>
      <xdr:row>45</xdr:row>
      <xdr:rowOff>100965</xdr:rowOff>
    </xdr:from>
    <xdr:ext cx="2138359" cy="291295"/>
    <xdr:sp macro="" textlink="" fLocksText="0">
      <xdr:nvSpPr>
        <xdr:cNvPr id="5" name="9 CuadroText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5194935" y="6250305"/>
          <a:ext cx="2138359" cy="29129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ctr">
          <a:sp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Irma Mandujano García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Tesorera Municipal</a:t>
          </a:r>
        </a:p>
      </xdr:txBody>
    </xdr:sp>
    <xdr:clientData/>
  </xdr:oneCellAnchor>
  <xdr:oneCellAnchor>
    <xdr:from>
      <xdr:col>1</xdr:col>
      <xdr:colOff>2506981</xdr:colOff>
      <xdr:row>45</xdr:row>
      <xdr:rowOff>91144</xdr:rowOff>
    </xdr:from>
    <xdr:ext cx="2238375" cy="423960"/>
    <xdr:sp macro="" textlink="" fLocksText="0">
      <xdr:nvSpPr>
        <xdr:cNvPr id="6" name="9 CuadroText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2758441" y="6240484"/>
          <a:ext cx="2238375" cy="42396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ctr">
          <a:sp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Stefany Marlene Martínez Armendáriz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Síndica del H. Ayuntamiento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91440</xdr:rowOff>
    </xdr:from>
    <xdr:to>
      <xdr:col>1</xdr:col>
      <xdr:colOff>182880</xdr:colOff>
      <xdr:row>2</xdr:row>
      <xdr:rowOff>157907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91440"/>
          <a:ext cx="655320" cy="538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118110</xdr:colOff>
      <xdr:row>55</xdr:row>
      <xdr:rowOff>96516</xdr:rowOff>
    </xdr:from>
    <xdr:ext cx="2238375" cy="291295"/>
    <xdr:sp macro="" textlink="" fLocksText="0">
      <xdr:nvSpPr>
        <xdr:cNvPr id="3" name="8 CuadroText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18110" y="10474956"/>
          <a:ext cx="2238375" cy="29129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ctr">
          <a:sp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Mario Alejandro Navarro Saldaña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Presidente Municipal</a:t>
          </a:r>
        </a:p>
      </xdr:txBody>
    </xdr:sp>
    <xdr:clientData/>
  </xdr:oneCellAnchor>
  <xdr:oneCellAnchor>
    <xdr:from>
      <xdr:col>6</xdr:col>
      <xdr:colOff>1110615</xdr:colOff>
      <xdr:row>56</xdr:row>
      <xdr:rowOff>47625</xdr:rowOff>
    </xdr:from>
    <xdr:ext cx="2138359" cy="291295"/>
    <xdr:sp macro="" textlink="" fLocksText="0">
      <xdr:nvSpPr>
        <xdr:cNvPr id="4" name="9 CuadroText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12266295" y="7637145"/>
          <a:ext cx="2138359" cy="29129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ctr">
          <a:sp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Irma Mandujano García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Tesorera Municipal</a:t>
          </a:r>
        </a:p>
      </xdr:txBody>
    </xdr:sp>
    <xdr:clientData/>
  </xdr:oneCellAnchor>
  <xdr:oneCellAnchor>
    <xdr:from>
      <xdr:col>3</xdr:col>
      <xdr:colOff>441961</xdr:colOff>
      <xdr:row>55</xdr:row>
      <xdr:rowOff>129244</xdr:rowOff>
    </xdr:from>
    <xdr:ext cx="2238375" cy="423960"/>
    <xdr:sp macro="" textlink="" fLocksText="0">
      <xdr:nvSpPr>
        <xdr:cNvPr id="5" name="9 CuadroText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7025641" y="7589224"/>
          <a:ext cx="2238375" cy="42396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ctr">
          <a:sp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Stefany Marlene Martínez Armendáriz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Síndica del H. Ayuntamiento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ELIN\Documents\2021\CARPETA%20DE%20TRABAJO\12.%20DIC\Formatos_2021\0319_NDM_CodigoSujeto_CodigoEntidad_CodigoPerio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ACT"/>
      <sheetName val="ACT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/>
      <sheetData sheetId="1">
        <row r="1">
          <cell r="A1" t="str">
            <v>MUNICIPIO DE GUANAJUATO</v>
          </cell>
        </row>
        <row r="3">
          <cell r="A3" t="str">
            <v>Correspondiente del 01 de Enero al 31 de Diciembre de 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67"/>
  <sheetViews>
    <sheetView zoomScaleNormal="100" zoomScaleSheetLayoutView="100" workbookViewId="0">
      <pane ySplit="4" topLeftCell="A42" activePane="bottomLeft" state="frozen"/>
      <selection activeCell="A14" sqref="A14:B14"/>
      <selection pane="bottomLeft" activeCell="E67" sqref="E67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09" t="s">
        <v>537</v>
      </c>
      <c r="B1" s="109"/>
      <c r="C1" s="73"/>
      <c r="D1" s="41" t="s">
        <v>526</v>
      </c>
      <c r="E1" s="42">
        <v>2021</v>
      </c>
    </row>
    <row r="2" spans="1:5" ht="18.95" customHeight="1" x14ac:dyDescent="0.2">
      <c r="A2" s="109" t="s">
        <v>525</v>
      </c>
      <c r="B2" s="109"/>
      <c r="C2" s="73"/>
      <c r="D2" s="41" t="s">
        <v>527</v>
      </c>
      <c r="E2" s="73" t="s">
        <v>529</v>
      </c>
    </row>
    <row r="3" spans="1:5" ht="18.95" customHeight="1" x14ac:dyDescent="0.2">
      <c r="A3" s="110" t="s">
        <v>538</v>
      </c>
      <c r="B3" s="110"/>
      <c r="C3" s="73"/>
      <c r="D3" s="41" t="s">
        <v>528</v>
      </c>
      <c r="E3" s="42">
        <v>4</v>
      </c>
    </row>
    <row r="4" spans="1:5" ht="15" customHeight="1" x14ac:dyDescent="0.2">
      <c r="A4" s="10" t="s">
        <v>33</v>
      </c>
      <c r="B4" s="11" t="s">
        <v>34</v>
      </c>
    </row>
    <row r="5" spans="1:5" x14ac:dyDescent="0.2">
      <c r="A5" s="2"/>
      <c r="B5" s="3"/>
    </row>
    <row r="6" spans="1:5" x14ac:dyDescent="0.2">
      <c r="A6" s="4"/>
      <c r="B6" s="5" t="s">
        <v>37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27" t="s">
        <v>1</v>
      </c>
      <c r="B9" s="28" t="s">
        <v>2</v>
      </c>
    </row>
    <row r="10" spans="1:5" x14ac:dyDescent="0.2">
      <c r="A10" s="27" t="s">
        <v>3</v>
      </c>
      <c r="B10" s="28" t="s">
        <v>4</v>
      </c>
    </row>
    <row r="11" spans="1:5" x14ac:dyDescent="0.2">
      <c r="A11" s="27" t="s">
        <v>5</v>
      </c>
      <c r="B11" s="28" t="s">
        <v>6</v>
      </c>
    </row>
    <row r="12" spans="1:5" x14ac:dyDescent="0.2">
      <c r="A12" s="27" t="s">
        <v>91</v>
      </c>
      <c r="B12" s="28" t="s">
        <v>521</v>
      </c>
    </row>
    <row r="13" spans="1:5" x14ac:dyDescent="0.2">
      <c r="A13" s="27" t="s">
        <v>7</v>
      </c>
      <c r="B13" s="28" t="s">
        <v>522</v>
      </c>
    </row>
    <row r="14" spans="1:5" x14ac:dyDescent="0.2">
      <c r="A14" s="27" t="s">
        <v>8</v>
      </c>
      <c r="B14" s="28" t="s">
        <v>90</v>
      </c>
    </row>
    <row r="15" spans="1:5" x14ac:dyDescent="0.2">
      <c r="A15" s="27" t="s">
        <v>9</v>
      </c>
      <c r="B15" s="28" t="s">
        <v>10</v>
      </c>
    </row>
    <row r="16" spans="1:5" x14ac:dyDescent="0.2">
      <c r="A16" s="27" t="s">
        <v>11</v>
      </c>
      <c r="B16" s="28" t="s">
        <v>12</v>
      </c>
    </row>
    <row r="17" spans="1:2" x14ac:dyDescent="0.2">
      <c r="A17" s="27" t="s">
        <v>13</v>
      </c>
      <c r="B17" s="28" t="s">
        <v>14</v>
      </c>
    </row>
    <row r="18" spans="1:2" x14ac:dyDescent="0.2">
      <c r="A18" s="27" t="s">
        <v>15</v>
      </c>
      <c r="B18" s="28" t="s">
        <v>16</v>
      </c>
    </row>
    <row r="19" spans="1:2" x14ac:dyDescent="0.2">
      <c r="A19" s="27" t="s">
        <v>17</v>
      </c>
      <c r="B19" s="28" t="s">
        <v>523</v>
      </c>
    </row>
    <row r="20" spans="1:2" x14ac:dyDescent="0.2">
      <c r="A20" s="27" t="s">
        <v>18</v>
      </c>
      <c r="B20" s="28" t="s">
        <v>19</v>
      </c>
    </row>
    <row r="21" spans="1:2" x14ac:dyDescent="0.2">
      <c r="A21" s="27" t="s">
        <v>20</v>
      </c>
      <c r="B21" s="28" t="s">
        <v>127</v>
      </c>
    </row>
    <row r="22" spans="1:2" x14ac:dyDescent="0.2">
      <c r="A22" s="27" t="s">
        <v>21</v>
      </c>
      <c r="B22" s="28" t="s">
        <v>22</v>
      </c>
    </row>
    <row r="23" spans="1:2" x14ac:dyDescent="0.2">
      <c r="A23" s="36" t="s">
        <v>507</v>
      </c>
      <c r="B23" s="37" t="s">
        <v>240</v>
      </c>
    </row>
    <row r="24" spans="1:2" x14ac:dyDescent="0.2">
      <c r="A24" s="36" t="s">
        <v>508</v>
      </c>
      <c r="B24" s="37" t="s">
        <v>509</v>
      </c>
    </row>
    <row r="25" spans="1:2" x14ac:dyDescent="0.2">
      <c r="A25" s="36" t="s">
        <v>510</v>
      </c>
      <c r="B25" s="37" t="s">
        <v>277</v>
      </c>
    </row>
    <row r="26" spans="1:2" x14ac:dyDescent="0.2">
      <c r="A26" s="36" t="s">
        <v>511</v>
      </c>
      <c r="B26" s="37" t="s">
        <v>294</v>
      </c>
    </row>
    <row r="27" spans="1:2" x14ac:dyDescent="0.2">
      <c r="A27" s="27" t="s">
        <v>23</v>
      </c>
      <c r="B27" s="28" t="s">
        <v>24</v>
      </c>
    </row>
    <row r="28" spans="1:2" x14ac:dyDescent="0.2">
      <c r="A28" s="27" t="s">
        <v>25</v>
      </c>
      <c r="B28" s="28" t="s">
        <v>26</v>
      </c>
    </row>
    <row r="29" spans="1:2" x14ac:dyDescent="0.2">
      <c r="A29" s="27" t="s">
        <v>27</v>
      </c>
      <c r="B29" s="28" t="s">
        <v>28</v>
      </c>
    </row>
    <row r="30" spans="1:2" x14ac:dyDescent="0.2">
      <c r="A30" s="27" t="s">
        <v>29</v>
      </c>
      <c r="B30" s="28" t="s">
        <v>30</v>
      </c>
    </row>
    <row r="31" spans="1:2" x14ac:dyDescent="0.2">
      <c r="A31" s="27" t="s">
        <v>42</v>
      </c>
      <c r="B31" s="28" t="s">
        <v>43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27" t="s">
        <v>40</v>
      </c>
      <c r="B34" s="28" t="s">
        <v>35</v>
      </c>
    </row>
    <row r="35" spans="1:2" x14ac:dyDescent="0.2">
      <c r="A35" s="27" t="s">
        <v>41</v>
      </c>
      <c r="B35" s="28" t="s">
        <v>36</v>
      </c>
    </row>
    <row r="36" spans="1:2" x14ac:dyDescent="0.2">
      <c r="A36" s="4"/>
      <c r="B36" s="7"/>
    </row>
    <row r="37" spans="1:2" x14ac:dyDescent="0.2">
      <c r="A37" s="4"/>
      <c r="B37" s="5" t="s">
        <v>38</v>
      </c>
    </row>
    <row r="38" spans="1:2" x14ac:dyDescent="0.2">
      <c r="A38" s="4" t="s">
        <v>39</v>
      </c>
      <c r="B38" s="28" t="s">
        <v>31</v>
      </c>
    </row>
    <row r="39" spans="1:2" x14ac:dyDescent="0.2">
      <c r="A39" s="4"/>
      <c r="B39" s="28" t="s">
        <v>32</v>
      </c>
    </row>
    <row r="40" spans="1:2" ht="12" thickBot="1" x14ac:dyDescent="0.25">
      <c r="A40" s="8"/>
      <c r="B40" s="9"/>
    </row>
    <row r="43" spans="1:2" x14ac:dyDescent="0.2">
      <c r="A43" s="45" t="s">
        <v>672</v>
      </c>
    </row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70" customFormat="1" x14ac:dyDescent="0.25"/>
    <row r="65" s="70" customFormat="1" x14ac:dyDescent="0.25"/>
    <row r="66" s="70" customFormat="1" x14ac:dyDescent="0.25"/>
    <row r="67" s="70" customFormat="1" x14ac:dyDescent="0.25"/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1"/>
  <sheetViews>
    <sheetView view="pageBreakPreview" topLeftCell="A271" zoomScale="90" zoomScaleNormal="106" zoomScaleSheetLayoutView="90" workbookViewId="0">
      <selection activeCell="E155" sqref="E155"/>
    </sheetView>
  </sheetViews>
  <sheetFormatPr baseColWidth="10" defaultColWidth="9.140625" defaultRowHeight="11.25" x14ac:dyDescent="0.2"/>
  <cols>
    <col min="1" max="1" width="12.7109375" style="13" customWidth="1"/>
    <col min="2" max="2" width="64.5703125" style="13" bestFit="1" customWidth="1"/>
    <col min="3" max="3" width="11.140625" style="13" bestFit="1" customWidth="1"/>
    <col min="4" max="4" width="14.140625" style="13" bestFit="1" customWidth="1"/>
    <col min="5" max="5" width="20.7109375" style="13" bestFit="1" customWidth="1"/>
    <col min="6" max="6" width="22.7109375" style="13" customWidth="1"/>
    <col min="7" max="7" width="16.7109375" style="13" customWidth="1"/>
    <col min="8" max="8" width="16.140625" style="13" bestFit="1" customWidth="1"/>
    <col min="9" max="9" width="27.140625" style="13" customWidth="1"/>
    <col min="10" max="16384" width="9.140625" style="13"/>
  </cols>
  <sheetData>
    <row r="1" spans="1:8" s="12" customFormat="1" x14ac:dyDescent="0.25">
      <c r="A1" s="109" t="s">
        <v>537</v>
      </c>
      <c r="B1" s="111"/>
      <c r="C1" s="111"/>
      <c r="D1" s="111"/>
      <c r="E1" s="111"/>
      <c r="F1" s="111"/>
      <c r="G1" s="41" t="s">
        <v>526</v>
      </c>
      <c r="H1" s="42">
        <v>2021</v>
      </c>
    </row>
    <row r="2" spans="1:8" s="12" customFormat="1" x14ac:dyDescent="0.25">
      <c r="A2" s="109" t="s">
        <v>530</v>
      </c>
      <c r="B2" s="111"/>
      <c r="C2" s="111"/>
      <c r="D2" s="111"/>
      <c r="E2" s="111"/>
      <c r="F2" s="111"/>
      <c r="G2" s="41" t="s">
        <v>531</v>
      </c>
      <c r="H2" s="42" t="str">
        <f>'Notas a los Edos Financieros'!E2</f>
        <v>TRIMESTRAL</v>
      </c>
    </row>
    <row r="3" spans="1:8" s="12" customFormat="1" ht="18.95" customHeight="1" x14ac:dyDescent="0.25">
      <c r="A3" s="109" t="s">
        <v>538</v>
      </c>
      <c r="B3" s="111"/>
      <c r="C3" s="111"/>
      <c r="D3" s="111"/>
      <c r="E3" s="111"/>
      <c r="F3" s="111"/>
      <c r="G3" s="41" t="s">
        <v>532</v>
      </c>
      <c r="H3" s="42">
        <v>4</v>
      </c>
    </row>
    <row r="4" spans="1:8" x14ac:dyDescent="0.2">
      <c r="A4" s="72" t="s">
        <v>130</v>
      </c>
      <c r="B4" s="76"/>
      <c r="C4" s="76"/>
      <c r="D4" s="76"/>
      <c r="E4" s="76"/>
      <c r="F4" s="76"/>
      <c r="G4" s="76"/>
      <c r="H4" s="76"/>
    </row>
    <row r="6" spans="1:8" x14ac:dyDescent="0.2">
      <c r="A6" s="76" t="s">
        <v>97</v>
      </c>
      <c r="B6" s="76"/>
      <c r="C6" s="76"/>
      <c r="D6" s="76"/>
      <c r="E6" s="76"/>
      <c r="F6" s="76"/>
      <c r="G6" s="76"/>
      <c r="H6" s="76"/>
    </row>
    <row r="7" spans="1:8" x14ac:dyDescent="0.2">
      <c r="A7" s="76" t="s">
        <v>95</v>
      </c>
      <c r="B7" s="76" t="s">
        <v>92</v>
      </c>
      <c r="C7" s="76" t="s">
        <v>93</v>
      </c>
      <c r="D7" s="76" t="s">
        <v>94</v>
      </c>
      <c r="E7" s="76"/>
      <c r="F7" s="76"/>
      <c r="G7" s="76"/>
      <c r="H7" s="76"/>
    </row>
    <row r="8" spans="1:8" x14ac:dyDescent="0.2">
      <c r="A8" s="14">
        <v>1114</v>
      </c>
      <c r="B8" s="13" t="s">
        <v>131</v>
      </c>
      <c r="C8" s="15">
        <v>0</v>
      </c>
    </row>
    <row r="9" spans="1:8" x14ac:dyDescent="0.2">
      <c r="A9" s="14">
        <v>1115</v>
      </c>
      <c r="B9" s="13" t="s">
        <v>132</v>
      </c>
      <c r="C9" s="15">
        <v>0</v>
      </c>
    </row>
    <row r="10" spans="1:8" x14ac:dyDescent="0.2">
      <c r="A10" s="14">
        <v>1121</v>
      </c>
      <c r="B10" s="13" t="s">
        <v>133</v>
      </c>
      <c r="C10" s="15">
        <v>30586239.300000001</v>
      </c>
    </row>
    <row r="11" spans="1:8" x14ac:dyDescent="0.2">
      <c r="A11" s="14">
        <v>1211</v>
      </c>
      <c r="B11" s="13" t="s">
        <v>134</v>
      </c>
      <c r="C11" s="15">
        <v>0</v>
      </c>
    </row>
    <row r="13" spans="1:8" x14ac:dyDescent="0.2">
      <c r="A13" s="76" t="s">
        <v>98</v>
      </c>
      <c r="B13" s="76"/>
      <c r="C13" s="76"/>
      <c r="D13" s="76"/>
      <c r="E13" s="76"/>
      <c r="F13" s="76"/>
      <c r="G13" s="76"/>
      <c r="H13" s="76"/>
    </row>
    <row r="14" spans="1:8" x14ac:dyDescent="0.2">
      <c r="A14" s="76" t="s">
        <v>95</v>
      </c>
      <c r="B14" s="76" t="s">
        <v>92</v>
      </c>
      <c r="C14" s="76" t="s">
        <v>93</v>
      </c>
      <c r="D14" s="76">
        <v>2020</v>
      </c>
      <c r="E14" s="76">
        <v>2019</v>
      </c>
      <c r="F14" s="76">
        <v>2018</v>
      </c>
      <c r="G14" s="76">
        <v>2017</v>
      </c>
      <c r="H14" s="76" t="s">
        <v>129</v>
      </c>
    </row>
    <row r="15" spans="1:8" x14ac:dyDescent="0.2">
      <c r="A15" s="14">
        <v>1122</v>
      </c>
      <c r="B15" s="13" t="s">
        <v>135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</row>
    <row r="16" spans="1:8" x14ac:dyDescent="0.2">
      <c r="A16" s="14">
        <v>1124</v>
      </c>
      <c r="B16" s="13" t="s">
        <v>136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</row>
    <row r="18" spans="1:8" x14ac:dyDescent="0.2">
      <c r="A18" s="76" t="s">
        <v>99</v>
      </c>
      <c r="B18" s="76"/>
      <c r="C18" s="76"/>
      <c r="D18" s="76"/>
      <c r="E18" s="76"/>
      <c r="F18" s="76"/>
      <c r="G18" s="76"/>
      <c r="H18" s="76"/>
    </row>
    <row r="19" spans="1:8" x14ac:dyDescent="0.2">
      <c r="A19" s="76" t="s">
        <v>95</v>
      </c>
      <c r="B19" s="76" t="s">
        <v>92</v>
      </c>
      <c r="C19" s="76" t="s">
        <v>93</v>
      </c>
      <c r="D19" s="76" t="s">
        <v>137</v>
      </c>
      <c r="E19" s="76" t="s">
        <v>138</v>
      </c>
      <c r="F19" s="76" t="s">
        <v>139</v>
      </c>
      <c r="G19" s="76" t="s">
        <v>140</v>
      </c>
      <c r="H19" s="76" t="s">
        <v>141</v>
      </c>
    </row>
    <row r="20" spans="1:8" s="39" customFormat="1" x14ac:dyDescent="0.2">
      <c r="A20" s="38">
        <v>1123</v>
      </c>
      <c r="B20" s="39" t="s">
        <v>142</v>
      </c>
      <c r="C20" s="40">
        <f>SUM(C21:C22)</f>
        <v>8695.66</v>
      </c>
      <c r="D20" s="40">
        <v>0</v>
      </c>
      <c r="E20" s="40">
        <v>0</v>
      </c>
      <c r="F20" s="40">
        <v>0</v>
      </c>
      <c r="G20" s="40">
        <v>0</v>
      </c>
    </row>
    <row r="21" spans="1:8" x14ac:dyDescent="0.2">
      <c r="A21" s="14">
        <v>112300011</v>
      </c>
      <c r="B21" s="13" t="s">
        <v>539</v>
      </c>
      <c r="C21" s="15">
        <v>5217.3900000000003</v>
      </c>
      <c r="D21" s="15"/>
      <c r="E21" s="15"/>
      <c r="F21" s="15"/>
      <c r="G21" s="15"/>
    </row>
    <row r="22" spans="1:8" x14ac:dyDescent="0.2">
      <c r="A22" s="14">
        <v>112300011</v>
      </c>
      <c r="B22" s="13" t="s">
        <v>540</v>
      </c>
      <c r="C22" s="15">
        <v>3478.27</v>
      </c>
      <c r="D22" s="15"/>
      <c r="E22" s="15"/>
      <c r="F22" s="15"/>
      <c r="G22" s="15"/>
    </row>
    <row r="23" spans="1:8" s="39" customFormat="1" x14ac:dyDescent="0.2">
      <c r="A23" s="38">
        <v>1125</v>
      </c>
      <c r="B23" s="39" t="s">
        <v>143</v>
      </c>
      <c r="C23" s="40">
        <f>SUM(C24:C27)</f>
        <v>64900</v>
      </c>
      <c r="D23" s="40">
        <v>0</v>
      </c>
      <c r="E23" s="40">
        <v>0</v>
      </c>
      <c r="F23" s="40">
        <v>0</v>
      </c>
      <c r="G23" s="40">
        <v>0</v>
      </c>
    </row>
    <row r="24" spans="1:8" x14ac:dyDescent="0.2">
      <c r="A24" s="14">
        <v>112500001</v>
      </c>
      <c r="B24" s="13" t="s">
        <v>541</v>
      </c>
      <c r="C24" s="15">
        <v>21500</v>
      </c>
      <c r="D24" s="15"/>
      <c r="E24" s="15"/>
      <c r="F24" s="15"/>
      <c r="G24" s="15"/>
    </row>
    <row r="25" spans="1:8" x14ac:dyDescent="0.2">
      <c r="A25" s="14">
        <v>112500001</v>
      </c>
      <c r="B25" s="13" t="s">
        <v>542</v>
      </c>
      <c r="C25" s="15">
        <v>4200</v>
      </c>
      <c r="D25" s="15"/>
      <c r="E25" s="15"/>
      <c r="F25" s="15"/>
      <c r="G25" s="15"/>
    </row>
    <row r="26" spans="1:8" x14ac:dyDescent="0.2">
      <c r="A26" s="14">
        <v>112500001</v>
      </c>
      <c r="B26" s="13" t="s">
        <v>543</v>
      </c>
      <c r="C26" s="15">
        <v>36100</v>
      </c>
      <c r="D26" s="15"/>
      <c r="E26" s="15"/>
      <c r="F26" s="15"/>
      <c r="G26" s="15"/>
    </row>
    <row r="27" spans="1:8" x14ac:dyDescent="0.2">
      <c r="A27" s="14">
        <v>112500001</v>
      </c>
      <c r="B27" s="13" t="s">
        <v>544</v>
      </c>
      <c r="C27" s="15">
        <v>3100</v>
      </c>
      <c r="D27" s="15"/>
      <c r="E27" s="15"/>
      <c r="F27" s="15"/>
      <c r="G27" s="15"/>
    </row>
    <row r="28" spans="1:8" s="39" customFormat="1" x14ac:dyDescent="0.2">
      <c r="A28" s="38">
        <v>1126</v>
      </c>
      <c r="B28" s="39" t="s">
        <v>513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</row>
    <row r="29" spans="1:8" s="39" customFormat="1" x14ac:dyDescent="0.2">
      <c r="A29" s="38">
        <v>1129</v>
      </c>
      <c r="B29" s="39" t="s">
        <v>514</v>
      </c>
      <c r="C29" s="40">
        <f>SUM(C30:C89)</f>
        <v>31125944.02</v>
      </c>
      <c r="D29" s="40">
        <v>0</v>
      </c>
      <c r="E29" s="40">
        <v>0</v>
      </c>
      <c r="F29" s="40">
        <v>0</v>
      </c>
      <c r="G29" s="40">
        <v>0</v>
      </c>
    </row>
    <row r="30" spans="1:8" x14ac:dyDescent="0.2">
      <c r="A30" s="14">
        <v>112900001</v>
      </c>
      <c r="B30" s="13" t="s">
        <v>545</v>
      </c>
      <c r="C30" s="15">
        <v>300</v>
      </c>
      <c r="D30" s="15"/>
      <c r="E30" s="15"/>
      <c r="F30" s="15"/>
      <c r="G30" s="15"/>
    </row>
    <row r="31" spans="1:8" x14ac:dyDescent="0.2">
      <c r="A31" s="14">
        <v>112900001</v>
      </c>
      <c r="B31" s="13" t="s">
        <v>546</v>
      </c>
      <c r="C31" s="15">
        <v>24000</v>
      </c>
      <c r="D31" s="15"/>
      <c r="E31" s="15"/>
      <c r="F31" s="15"/>
      <c r="G31" s="15"/>
    </row>
    <row r="32" spans="1:8" x14ac:dyDescent="0.2">
      <c r="A32" s="14">
        <v>112900001</v>
      </c>
      <c r="B32" s="13" t="s">
        <v>547</v>
      </c>
      <c r="C32" s="15">
        <v>12107910</v>
      </c>
      <c r="D32" s="15"/>
      <c r="E32" s="15"/>
      <c r="F32" s="15"/>
      <c r="G32" s="15"/>
    </row>
    <row r="33" spans="1:7" x14ac:dyDescent="0.2">
      <c r="A33" s="14">
        <v>112900001</v>
      </c>
      <c r="B33" s="13" t="s">
        <v>548</v>
      </c>
      <c r="C33" s="15">
        <v>839543.65</v>
      </c>
      <c r="D33" s="15"/>
      <c r="E33" s="15"/>
      <c r="F33" s="15"/>
      <c r="G33" s="15"/>
    </row>
    <row r="34" spans="1:7" x14ac:dyDescent="0.2">
      <c r="A34" s="14">
        <v>112900001</v>
      </c>
      <c r="B34" s="13" t="s">
        <v>549</v>
      </c>
      <c r="C34" s="15">
        <v>1062389.24</v>
      </c>
      <c r="D34" s="15"/>
      <c r="E34" s="15"/>
      <c r="F34" s="15"/>
      <c r="G34" s="15"/>
    </row>
    <row r="35" spans="1:7" x14ac:dyDescent="0.2">
      <c r="A35" s="14">
        <v>112900001</v>
      </c>
      <c r="B35" s="13" t="s">
        <v>550</v>
      </c>
      <c r="C35" s="15">
        <v>24600</v>
      </c>
      <c r="D35" s="15"/>
      <c r="E35" s="15"/>
      <c r="F35" s="15"/>
      <c r="G35" s="15"/>
    </row>
    <row r="36" spans="1:7" x14ac:dyDescent="0.2">
      <c r="A36" s="14">
        <v>112900001</v>
      </c>
      <c r="B36" s="13" t="s">
        <v>551</v>
      </c>
      <c r="C36" s="15">
        <v>118278</v>
      </c>
      <c r="D36" s="15"/>
      <c r="E36" s="15"/>
      <c r="F36" s="15"/>
      <c r="G36" s="15"/>
    </row>
    <row r="37" spans="1:7" x14ac:dyDescent="0.2">
      <c r="A37" s="14">
        <v>112900001</v>
      </c>
      <c r="B37" s="13" t="s">
        <v>552</v>
      </c>
      <c r="C37" s="15">
        <v>1330</v>
      </c>
      <c r="D37" s="15"/>
      <c r="E37" s="15"/>
      <c r="F37" s="15"/>
      <c r="G37" s="15"/>
    </row>
    <row r="38" spans="1:7" x14ac:dyDescent="0.2">
      <c r="A38" s="14">
        <v>112900001</v>
      </c>
      <c r="B38" s="13" t="s">
        <v>553</v>
      </c>
      <c r="C38" s="15">
        <v>543.95000000000005</v>
      </c>
      <c r="D38" s="15"/>
      <c r="E38" s="15"/>
      <c r="F38" s="15"/>
      <c r="G38" s="15"/>
    </row>
    <row r="39" spans="1:7" x14ac:dyDescent="0.2">
      <c r="A39" s="14">
        <v>112900001</v>
      </c>
      <c r="B39" s="13" t="s">
        <v>554</v>
      </c>
      <c r="C39" s="15">
        <v>1265.1600000000001</v>
      </c>
      <c r="D39" s="15"/>
      <c r="E39" s="15"/>
      <c r="F39" s="15"/>
      <c r="G39" s="15"/>
    </row>
    <row r="40" spans="1:7" x14ac:dyDescent="0.2">
      <c r="A40" s="14">
        <v>112900001</v>
      </c>
      <c r="B40" s="13" t="s">
        <v>555</v>
      </c>
      <c r="C40" s="15">
        <v>255.58</v>
      </c>
      <c r="D40" s="15"/>
      <c r="E40" s="15"/>
      <c r="F40" s="15"/>
      <c r="G40" s="15"/>
    </row>
    <row r="41" spans="1:7" x14ac:dyDescent="0.2">
      <c r="A41" s="14">
        <v>112900001</v>
      </c>
      <c r="B41" s="13" t="s">
        <v>556</v>
      </c>
      <c r="C41" s="15">
        <v>30000</v>
      </c>
      <c r="D41" s="15"/>
      <c r="E41" s="15"/>
      <c r="F41" s="15"/>
      <c r="G41" s="15"/>
    </row>
    <row r="42" spans="1:7" x14ac:dyDescent="0.2">
      <c r="A42" s="14">
        <v>112900001</v>
      </c>
      <c r="B42" s="13" t="s">
        <v>557</v>
      </c>
      <c r="C42" s="15">
        <v>927415.56</v>
      </c>
      <c r="D42" s="15"/>
      <c r="E42" s="15"/>
      <c r="F42" s="15"/>
      <c r="G42" s="15"/>
    </row>
    <row r="43" spans="1:7" x14ac:dyDescent="0.2">
      <c r="A43" s="14">
        <v>112900001</v>
      </c>
      <c r="B43" s="13" t="s">
        <v>558</v>
      </c>
      <c r="C43" s="15">
        <v>64346</v>
      </c>
      <c r="D43" s="15"/>
      <c r="E43" s="15"/>
      <c r="F43" s="15"/>
      <c r="G43" s="15"/>
    </row>
    <row r="44" spans="1:7" x14ac:dyDescent="0.2">
      <c r="A44" s="14">
        <v>112900001</v>
      </c>
      <c r="B44" s="13" t="s">
        <v>559</v>
      </c>
      <c r="C44" s="15">
        <v>946.88</v>
      </c>
      <c r="D44" s="15"/>
      <c r="E44" s="15"/>
      <c r="F44" s="15"/>
      <c r="G44" s="15"/>
    </row>
    <row r="45" spans="1:7" x14ac:dyDescent="0.2">
      <c r="A45" s="14">
        <v>112900001</v>
      </c>
      <c r="B45" s="13" t="s">
        <v>560</v>
      </c>
      <c r="C45" s="15">
        <v>101200</v>
      </c>
      <c r="D45" s="15"/>
      <c r="E45" s="15"/>
      <c r="F45" s="15"/>
      <c r="G45" s="15"/>
    </row>
    <row r="46" spans="1:7" x14ac:dyDescent="0.2">
      <c r="A46" s="14">
        <v>112900001</v>
      </c>
      <c r="B46" s="13" t="s">
        <v>561</v>
      </c>
      <c r="C46" s="15">
        <v>86000</v>
      </c>
      <c r="D46" s="15"/>
      <c r="E46" s="15"/>
      <c r="F46" s="15"/>
      <c r="G46" s="15"/>
    </row>
    <row r="47" spans="1:7" x14ac:dyDescent="0.2">
      <c r="A47" s="14">
        <v>112900001</v>
      </c>
      <c r="B47" s="13" t="s">
        <v>562</v>
      </c>
      <c r="C47" s="15">
        <v>79800</v>
      </c>
      <c r="D47" s="15"/>
      <c r="E47" s="15"/>
      <c r="F47" s="15"/>
      <c r="G47" s="15"/>
    </row>
    <row r="48" spans="1:7" x14ac:dyDescent="0.2">
      <c r="A48" s="14">
        <v>112900001</v>
      </c>
      <c r="B48" s="13" t="s">
        <v>563</v>
      </c>
      <c r="C48" s="15">
        <v>173720</v>
      </c>
      <c r="D48" s="15"/>
      <c r="E48" s="15"/>
      <c r="F48" s="15"/>
      <c r="G48" s="15"/>
    </row>
    <row r="49" spans="1:7" x14ac:dyDescent="0.2">
      <c r="A49" s="14">
        <v>112900001</v>
      </c>
      <c r="B49" s="13" t="s">
        <v>564</v>
      </c>
      <c r="C49" s="15">
        <v>6000</v>
      </c>
      <c r="D49" s="15"/>
      <c r="E49" s="15"/>
      <c r="F49" s="15"/>
      <c r="G49" s="15"/>
    </row>
    <row r="50" spans="1:7" x14ac:dyDescent="0.2">
      <c r="A50" s="14">
        <v>112900001</v>
      </c>
      <c r="B50" s="13" t="s">
        <v>565</v>
      </c>
      <c r="C50" s="15">
        <v>104000</v>
      </c>
      <c r="D50" s="15"/>
      <c r="E50" s="15"/>
      <c r="F50" s="15"/>
      <c r="G50" s="15"/>
    </row>
    <row r="51" spans="1:7" x14ac:dyDescent="0.2">
      <c r="A51" s="14">
        <v>112900001</v>
      </c>
      <c r="B51" s="13" t="s">
        <v>566</v>
      </c>
      <c r="C51" s="15">
        <v>54400</v>
      </c>
      <c r="D51" s="15"/>
      <c r="E51" s="15"/>
      <c r="F51" s="15"/>
      <c r="G51" s="15"/>
    </row>
    <row r="52" spans="1:7" x14ac:dyDescent="0.2">
      <c r="A52" s="14">
        <v>112900001</v>
      </c>
      <c r="B52" s="13" t="s">
        <v>567</v>
      </c>
      <c r="C52" s="15">
        <v>60</v>
      </c>
      <c r="D52" s="15"/>
      <c r="E52" s="15"/>
      <c r="F52" s="15"/>
      <c r="G52" s="15"/>
    </row>
    <row r="53" spans="1:7" x14ac:dyDescent="0.2">
      <c r="A53" s="14">
        <v>112900001</v>
      </c>
      <c r="B53" s="13" t="s">
        <v>568</v>
      </c>
      <c r="C53" s="15">
        <v>227650</v>
      </c>
      <c r="D53" s="15"/>
      <c r="E53" s="15"/>
      <c r="F53" s="15"/>
      <c r="G53" s="15"/>
    </row>
    <row r="54" spans="1:7" x14ac:dyDescent="0.2">
      <c r="A54" s="14">
        <v>112900001</v>
      </c>
      <c r="B54" s="13" t="s">
        <v>569</v>
      </c>
      <c r="C54" s="15">
        <v>159800</v>
      </c>
      <c r="D54" s="15"/>
      <c r="E54" s="15"/>
      <c r="F54" s="15"/>
      <c r="G54" s="15"/>
    </row>
    <row r="55" spans="1:7" x14ac:dyDescent="0.2">
      <c r="A55" s="14">
        <v>112900001</v>
      </c>
      <c r="B55" s="13" t="s">
        <v>570</v>
      </c>
      <c r="C55" s="15">
        <v>27600</v>
      </c>
      <c r="D55" s="15"/>
      <c r="E55" s="15"/>
      <c r="F55" s="15"/>
      <c r="G55" s="15"/>
    </row>
    <row r="56" spans="1:7" x14ac:dyDescent="0.2">
      <c r="A56" s="14">
        <v>112900001</v>
      </c>
      <c r="B56" s="13" t="s">
        <v>571</v>
      </c>
      <c r="C56" s="15">
        <v>109500</v>
      </c>
      <c r="D56" s="15"/>
      <c r="E56" s="15"/>
      <c r="F56" s="15"/>
      <c r="G56" s="15"/>
    </row>
    <row r="57" spans="1:7" x14ac:dyDescent="0.2">
      <c r="A57" s="14">
        <v>112900001</v>
      </c>
      <c r="B57" s="13" t="s">
        <v>572</v>
      </c>
      <c r="C57" s="15">
        <v>23240</v>
      </c>
      <c r="D57" s="15"/>
      <c r="E57" s="15"/>
      <c r="F57" s="15"/>
      <c r="G57" s="15"/>
    </row>
    <row r="58" spans="1:7" x14ac:dyDescent="0.2">
      <c r="A58" s="14">
        <v>112900001</v>
      </c>
      <c r="B58" s="13" t="s">
        <v>573</v>
      </c>
      <c r="C58" s="15">
        <v>100800</v>
      </c>
      <c r="D58" s="15"/>
      <c r="E58" s="15"/>
      <c r="F58" s="15"/>
      <c r="G58" s="15"/>
    </row>
    <row r="59" spans="1:7" x14ac:dyDescent="0.2">
      <c r="A59" s="14">
        <v>112900001</v>
      </c>
      <c r="B59" s="13" t="s">
        <v>574</v>
      </c>
      <c r="C59" s="15">
        <v>204000</v>
      </c>
      <c r="D59" s="15"/>
      <c r="E59" s="15"/>
      <c r="F59" s="15"/>
      <c r="G59" s="15"/>
    </row>
    <row r="60" spans="1:7" x14ac:dyDescent="0.2">
      <c r="A60" s="14">
        <v>112900001</v>
      </c>
      <c r="B60" s="13" t="s">
        <v>575</v>
      </c>
      <c r="C60" s="15">
        <v>11290.42</v>
      </c>
      <c r="D60" s="15"/>
      <c r="E60" s="15"/>
      <c r="F60" s="15"/>
      <c r="G60" s="15"/>
    </row>
    <row r="61" spans="1:7" x14ac:dyDescent="0.2">
      <c r="A61" s="14">
        <v>112900001</v>
      </c>
      <c r="B61" s="13" t="s">
        <v>576</v>
      </c>
      <c r="C61" s="15">
        <v>1050</v>
      </c>
      <c r="D61" s="15"/>
      <c r="E61" s="15"/>
      <c r="F61" s="15"/>
      <c r="G61" s="15"/>
    </row>
    <row r="62" spans="1:7" x14ac:dyDescent="0.2">
      <c r="A62" s="14">
        <v>112900001</v>
      </c>
      <c r="B62" s="13" t="s">
        <v>577</v>
      </c>
      <c r="C62" s="15">
        <v>84725.68</v>
      </c>
      <c r="D62" s="15"/>
      <c r="E62" s="15"/>
      <c r="F62" s="15"/>
      <c r="G62" s="15"/>
    </row>
    <row r="63" spans="1:7" x14ac:dyDescent="0.2">
      <c r="A63" s="14">
        <v>112900001</v>
      </c>
      <c r="B63" s="13" t="s">
        <v>578</v>
      </c>
      <c r="C63" s="15">
        <v>60849.1</v>
      </c>
      <c r="D63" s="15"/>
      <c r="E63" s="15"/>
      <c r="F63" s="15"/>
      <c r="G63" s="15"/>
    </row>
    <row r="64" spans="1:7" x14ac:dyDescent="0.2">
      <c r="A64" s="14">
        <v>112900001</v>
      </c>
      <c r="B64" s="13" t="s">
        <v>579</v>
      </c>
      <c r="C64" s="15">
        <v>5136.13</v>
      </c>
      <c r="D64" s="15"/>
      <c r="E64" s="15"/>
      <c r="F64" s="15"/>
      <c r="G64" s="15"/>
    </row>
    <row r="65" spans="1:7" x14ac:dyDescent="0.2">
      <c r="A65" s="14">
        <v>112900001</v>
      </c>
      <c r="B65" s="13" t="s">
        <v>580</v>
      </c>
      <c r="C65" s="15">
        <v>165068.35999999999</v>
      </c>
      <c r="D65" s="15"/>
      <c r="E65" s="15"/>
      <c r="F65" s="15"/>
      <c r="G65" s="15"/>
    </row>
    <row r="66" spans="1:7" x14ac:dyDescent="0.2">
      <c r="A66" s="14">
        <v>112900001</v>
      </c>
      <c r="B66" s="13" t="s">
        <v>581</v>
      </c>
      <c r="C66" s="15">
        <v>27837.08</v>
      </c>
      <c r="D66" s="15"/>
      <c r="E66" s="15"/>
      <c r="F66" s="15"/>
      <c r="G66" s="15"/>
    </row>
    <row r="67" spans="1:7" x14ac:dyDescent="0.2">
      <c r="A67" s="14">
        <v>112900001</v>
      </c>
      <c r="B67" s="13" t="s">
        <v>582</v>
      </c>
      <c r="C67" s="15">
        <v>90000.03</v>
      </c>
      <c r="D67" s="15"/>
      <c r="E67" s="15"/>
      <c r="F67" s="15"/>
      <c r="G67" s="15"/>
    </row>
    <row r="68" spans="1:7" x14ac:dyDescent="0.2">
      <c r="A68" s="14">
        <v>112900001</v>
      </c>
      <c r="B68" s="13" t="s">
        <v>583</v>
      </c>
      <c r="C68" s="15">
        <v>50521</v>
      </c>
      <c r="D68" s="15"/>
      <c r="E68" s="15"/>
      <c r="F68" s="15"/>
      <c r="G68" s="15"/>
    </row>
    <row r="69" spans="1:7" x14ac:dyDescent="0.2">
      <c r="A69" s="14">
        <v>112900001</v>
      </c>
      <c r="B69" s="13" t="s">
        <v>584</v>
      </c>
      <c r="C69" s="15">
        <v>58500</v>
      </c>
      <c r="D69" s="15"/>
      <c r="E69" s="15"/>
      <c r="F69" s="15"/>
      <c r="G69" s="15"/>
    </row>
    <row r="70" spans="1:7" x14ac:dyDescent="0.2">
      <c r="A70" s="14">
        <v>112900001</v>
      </c>
      <c r="B70" s="13" t="s">
        <v>585</v>
      </c>
      <c r="C70" s="15">
        <v>5994.08</v>
      </c>
      <c r="D70" s="15"/>
      <c r="E70" s="15"/>
      <c r="F70" s="15"/>
      <c r="G70" s="15"/>
    </row>
    <row r="71" spans="1:7" x14ac:dyDescent="0.2">
      <c r="A71" s="14">
        <v>112900001</v>
      </c>
      <c r="B71" s="13" t="s">
        <v>586</v>
      </c>
      <c r="C71" s="15">
        <v>15978.86</v>
      </c>
      <c r="D71" s="15"/>
      <c r="E71" s="15"/>
      <c r="F71" s="15"/>
      <c r="G71" s="15"/>
    </row>
    <row r="72" spans="1:7" x14ac:dyDescent="0.2">
      <c r="A72" s="14">
        <v>112900001</v>
      </c>
      <c r="B72" s="13" t="s">
        <v>587</v>
      </c>
      <c r="C72" s="15">
        <v>1176</v>
      </c>
      <c r="D72" s="15"/>
      <c r="E72" s="15"/>
      <c r="F72" s="15"/>
      <c r="G72" s="15"/>
    </row>
    <row r="73" spans="1:7" x14ac:dyDescent="0.2">
      <c r="A73" s="14">
        <v>112900001</v>
      </c>
      <c r="B73" s="13" t="s">
        <v>588</v>
      </c>
      <c r="C73" s="15">
        <v>136000</v>
      </c>
      <c r="D73" s="15"/>
      <c r="E73" s="15"/>
      <c r="F73" s="15"/>
      <c r="G73" s="15"/>
    </row>
    <row r="74" spans="1:7" x14ac:dyDescent="0.2">
      <c r="A74" s="14">
        <v>112900001</v>
      </c>
      <c r="B74" s="13" t="s">
        <v>589</v>
      </c>
      <c r="C74" s="15">
        <v>126000</v>
      </c>
      <c r="D74" s="15"/>
      <c r="E74" s="15"/>
      <c r="F74" s="15"/>
      <c r="G74" s="15"/>
    </row>
    <row r="75" spans="1:7" x14ac:dyDescent="0.2">
      <c r="A75" s="14">
        <v>112900001</v>
      </c>
      <c r="B75" s="13" t="s">
        <v>590</v>
      </c>
      <c r="C75" s="15">
        <v>170000</v>
      </c>
      <c r="D75" s="15"/>
      <c r="E75" s="15"/>
      <c r="F75" s="15"/>
      <c r="G75" s="15"/>
    </row>
    <row r="76" spans="1:7" x14ac:dyDescent="0.2">
      <c r="A76" s="14">
        <v>112900001</v>
      </c>
      <c r="B76" s="13" t="s">
        <v>591</v>
      </c>
      <c r="C76" s="15">
        <v>182000</v>
      </c>
      <c r="D76" s="15"/>
      <c r="E76" s="15"/>
      <c r="F76" s="15"/>
      <c r="G76" s="15"/>
    </row>
    <row r="77" spans="1:7" x14ac:dyDescent="0.2">
      <c r="A77" s="14">
        <v>112900001</v>
      </c>
      <c r="B77" s="13" t="s">
        <v>592</v>
      </c>
      <c r="C77" s="15">
        <v>22000</v>
      </c>
      <c r="D77" s="15"/>
      <c r="E77" s="15"/>
      <c r="F77" s="15"/>
      <c r="G77" s="15"/>
    </row>
    <row r="78" spans="1:7" x14ac:dyDescent="0.2">
      <c r="A78" s="14">
        <v>112900001</v>
      </c>
      <c r="B78" s="13" t="s">
        <v>593</v>
      </c>
      <c r="C78" s="15">
        <v>129000</v>
      </c>
      <c r="D78" s="15"/>
      <c r="E78" s="15"/>
      <c r="F78" s="15"/>
      <c r="G78" s="15"/>
    </row>
    <row r="79" spans="1:7" x14ac:dyDescent="0.2">
      <c r="A79" s="14">
        <v>112900001</v>
      </c>
      <c r="B79" s="13" t="s">
        <v>594</v>
      </c>
      <c r="C79" s="15">
        <v>32400</v>
      </c>
      <c r="D79" s="15"/>
      <c r="E79" s="15"/>
      <c r="F79" s="15"/>
      <c r="G79" s="15"/>
    </row>
    <row r="80" spans="1:7" x14ac:dyDescent="0.2">
      <c r="A80" s="14">
        <v>112900001</v>
      </c>
      <c r="B80" s="13" t="s">
        <v>595</v>
      </c>
      <c r="C80" s="15">
        <v>285973.03999999998</v>
      </c>
      <c r="D80" s="15"/>
      <c r="E80" s="15"/>
      <c r="F80" s="15"/>
      <c r="G80" s="15"/>
    </row>
    <row r="81" spans="1:7" x14ac:dyDescent="0.2">
      <c r="A81" s="14">
        <v>112900001</v>
      </c>
      <c r="B81" s="13" t="s">
        <v>596</v>
      </c>
      <c r="C81" s="15">
        <v>1147.98</v>
      </c>
      <c r="D81" s="15"/>
      <c r="E81" s="15"/>
      <c r="F81" s="15"/>
      <c r="G81" s="15"/>
    </row>
    <row r="82" spans="1:7" x14ac:dyDescent="0.2">
      <c r="A82" s="14">
        <v>112900001</v>
      </c>
      <c r="B82" s="13" t="s">
        <v>597</v>
      </c>
      <c r="C82" s="15">
        <v>41937.699999999997</v>
      </c>
      <c r="D82" s="15"/>
      <c r="E82" s="15"/>
      <c r="F82" s="15"/>
      <c r="G82" s="15"/>
    </row>
    <row r="83" spans="1:7" x14ac:dyDescent="0.2">
      <c r="A83" s="14">
        <v>112900001</v>
      </c>
      <c r="B83" s="13" t="s">
        <v>598</v>
      </c>
      <c r="C83" s="15">
        <v>42876</v>
      </c>
      <c r="D83" s="15"/>
      <c r="E83" s="15"/>
      <c r="F83" s="15"/>
      <c r="G83" s="15"/>
    </row>
    <row r="84" spans="1:7" x14ac:dyDescent="0.2">
      <c r="A84" s="14">
        <v>112900001</v>
      </c>
      <c r="B84" s="13" t="s">
        <v>599</v>
      </c>
      <c r="C84" s="15">
        <v>6877.62</v>
      </c>
      <c r="D84" s="15"/>
      <c r="E84" s="15"/>
      <c r="F84" s="15"/>
      <c r="G84" s="15"/>
    </row>
    <row r="85" spans="1:7" x14ac:dyDescent="0.2">
      <c r="A85" s="14">
        <v>112900001</v>
      </c>
      <c r="B85" s="13" t="s">
        <v>600</v>
      </c>
      <c r="C85" s="15">
        <v>9798496.75</v>
      </c>
      <c r="D85" s="15"/>
      <c r="E85" s="15"/>
      <c r="F85" s="15"/>
      <c r="G85" s="15"/>
    </row>
    <row r="86" spans="1:7" x14ac:dyDescent="0.2">
      <c r="A86" s="14">
        <v>112900001</v>
      </c>
      <c r="B86" s="13" t="s">
        <v>601</v>
      </c>
      <c r="C86" s="15">
        <v>660000</v>
      </c>
      <c r="D86" s="15"/>
      <c r="E86" s="15"/>
      <c r="F86" s="15"/>
      <c r="G86" s="15"/>
    </row>
    <row r="87" spans="1:7" x14ac:dyDescent="0.2">
      <c r="A87" s="14">
        <v>112900001</v>
      </c>
      <c r="B87" s="13" t="s">
        <v>602</v>
      </c>
      <c r="C87" s="15">
        <v>981100.8</v>
      </c>
      <c r="D87" s="15"/>
      <c r="E87" s="15"/>
      <c r="F87" s="15"/>
      <c r="G87" s="15"/>
    </row>
    <row r="88" spans="1:7" x14ac:dyDescent="0.2">
      <c r="A88" s="14">
        <v>112900001</v>
      </c>
      <c r="B88" s="13" t="s">
        <v>603</v>
      </c>
      <c r="C88" s="15">
        <v>1245315.8700000001</v>
      </c>
      <c r="D88" s="15"/>
      <c r="E88" s="15"/>
      <c r="F88" s="15"/>
      <c r="G88" s="15"/>
    </row>
    <row r="89" spans="1:7" x14ac:dyDescent="0.2">
      <c r="A89" s="14">
        <v>112900001</v>
      </c>
      <c r="B89" s="13" t="s">
        <v>604</v>
      </c>
      <c r="C89" s="15">
        <v>25797.5</v>
      </c>
      <c r="D89" s="15"/>
      <c r="E89" s="15"/>
      <c r="F89" s="15"/>
      <c r="G89" s="15"/>
    </row>
    <row r="90" spans="1:7" s="39" customFormat="1" x14ac:dyDescent="0.2">
      <c r="A90" s="38">
        <v>1131</v>
      </c>
      <c r="B90" s="39" t="s">
        <v>144</v>
      </c>
      <c r="C90" s="40">
        <v>25663.26</v>
      </c>
      <c r="D90" s="40">
        <v>25663.26</v>
      </c>
      <c r="E90" s="40">
        <v>0</v>
      </c>
      <c r="F90" s="40">
        <v>0</v>
      </c>
      <c r="G90" s="40">
        <v>0</v>
      </c>
    </row>
    <row r="91" spans="1:7" x14ac:dyDescent="0.2">
      <c r="A91" s="14">
        <v>113100001</v>
      </c>
      <c r="B91" s="13" t="s">
        <v>605</v>
      </c>
      <c r="C91" s="15">
        <v>25663.26</v>
      </c>
      <c r="D91" s="15"/>
      <c r="E91" s="15"/>
      <c r="F91" s="15"/>
      <c r="G91" s="15"/>
    </row>
    <row r="92" spans="1:7" s="39" customFormat="1" x14ac:dyDescent="0.2">
      <c r="A92" s="38">
        <v>1132</v>
      </c>
      <c r="B92" s="39" t="s">
        <v>145</v>
      </c>
      <c r="C92" s="40">
        <v>0</v>
      </c>
      <c r="D92" s="40">
        <v>0</v>
      </c>
      <c r="E92" s="40">
        <v>0</v>
      </c>
      <c r="F92" s="40">
        <v>0</v>
      </c>
      <c r="G92" s="40">
        <v>0</v>
      </c>
    </row>
    <row r="93" spans="1:7" s="39" customFormat="1" x14ac:dyDescent="0.2">
      <c r="A93" s="38">
        <v>1133</v>
      </c>
      <c r="B93" s="39" t="s">
        <v>146</v>
      </c>
      <c r="C93" s="40">
        <v>0</v>
      </c>
      <c r="D93" s="40">
        <v>0</v>
      </c>
      <c r="E93" s="40">
        <v>0</v>
      </c>
      <c r="F93" s="40">
        <v>0</v>
      </c>
      <c r="G93" s="40">
        <v>0</v>
      </c>
    </row>
    <row r="94" spans="1:7" s="39" customFormat="1" x14ac:dyDescent="0.2">
      <c r="A94" s="38">
        <v>1134</v>
      </c>
      <c r="B94" s="39" t="s">
        <v>147</v>
      </c>
      <c r="C94" s="40">
        <v>13679497.949999999</v>
      </c>
      <c r="D94" s="40">
        <v>0</v>
      </c>
      <c r="E94" s="40">
        <v>0</v>
      </c>
      <c r="F94" s="40">
        <v>0</v>
      </c>
      <c r="G94" s="40">
        <v>0</v>
      </c>
    </row>
    <row r="95" spans="1:7" x14ac:dyDescent="0.2">
      <c r="A95" s="14">
        <v>113400001</v>
      </c>
      <c r="B95" s="13" t="s">
        <v>606</v>
      </c>
      <c r="C95" s="15">
        <v>40269.61</v>
      </c>
      <c r="D95" s="15"/>
      <c r="E95" s="15"/>
      <c r="F95" s="15"/>
      <c r="G95" s="15"/>
    </row>
    <row r="96" spans="1:7" x14ac:dyDescent="0.2">
      <c r="A96" s="14">
        <v>113400001</v>
      </c>
      <c r="B96" s="13" t="s">
        <v>607</v>
      </c>
      <c r="C96" s="15">
        <v>314.06</v>
      </c>
      <c r="D96" s="15"/>
      <c r="E96" s="15"/>
      <c r="F96" s="15"/>
      <c r="G96" s="15"/>
    </row>
    <row r="97" spans="1:7" x14ac:dyDescent="0.2">
      <c r="A97" s="14">
        <v>113400001</v>
      </c>
      <c r="B97" s="13" t="s">
        <v>608</v>
      </c>
      <c r="C97" s="15">
        <v>2816.73</v>
      </c>
      <c r="D97" s="15"/>
      <c r="E97" s="15"/>
      <c r="F97" s="15"/>
      <c r="G97" s="15"/>
    </row>
    <row r="98" spans="1:7" x14ac:dyDescent="0.2">
      <c r="A98" s="14">
        <v>113400001</v>
      </c>
      <c r="B98" s="13" t="s">
        <v>609</v>
      </c>
      <c r="C98" s="15">
        <v>770.88</v>
      </c>
      <c r="D98" s="15"/>
      <c r="E98" s="15"/>
      <c r="F98" s="15"/>
      <c r="G98" s="15"/>
    </row>
    <row r="99" spans="1:7" x14ac:dyDescent="0.2">
      <c r="A99" s="14">
        <v>113400001</v>
      </c>
      <c r="B99" s="13" t="s">
        <v>610</v>
      </c>
      <c r="C99" s="15">
        <v>1645.75</v>
      </c>
      <c r="D99" s="15"/>
      <c r="E99" s="15"/>
      <c r="F99" s="15"/>
      <c r="G99" s="15"/>
    </row>
    <row r="100" spans="1:7" x14ac:dyDescent="0.2">
      <c r="A100" s="14">
        <v>113400001</v>
      </c>
      <c r="B100" s="13" t="s">
        <v>611</v>
      </c>
      <c r="C100" s="15">
        <v>1529.16</v>
      </c>
      <c r="D100" s="15"/>
      <c r="E100" s="15"/>
      <c r="F100" s="15"/>
      <c r="G100" s="15"/>
    </row>
    <row r="101" spans="1:7" x14ac:dyDescent="0.2">
      <c r="A101" s="14">
        <v>113400001</v>
      </c>
      <c r="B101" s="13" t="s">
        <v>612</v>
      </c>
      <c r="C101" s="15">
        <v>3240.31</v>
      </c>
      <c r="D101" s="15"/>
      <c r="E101" s="15"/>
      <c r="F101" s="15"/>
      <c r="G101" s="15"/>
    </row>
    <row r="102" spans="1:7" x14ac:dyDescent="0.2">
      <c r="A102" s="14">
        <v>113400001</v>
      </c>
      <c r="B102" s="13" t="s">
        <v>613</v>
      </c>
      <c r="C102" s="15">
        <v>542.62</v>
      </c>
      <c r="D102" s="15"/>
      <c r="E102" s="15"/>
      <c r="F102" s="15"/>
      <c r="G102" s="15"/>
    </row>
    <row r="103" spans="1:7" x14ac:dyDescent="0.2">
      <c r="A103" s="14">
        <v>113400001</v>
      </c>
      <c r="B103" s="13" t="s">
        <v>614</v>
      </c>
      <c r="C103" s="15">
        <v>13982.5</v>
      </c>
      <c r="D103" s="15"/>
      <c r="E103" s="15"/>
      <c r="F103" s="15"/>
      <c r="G103" s="15"/>
    </row>
    <row r="104" spans="1:7" x14ac:dyDescent="0.2">
      <c r="A104" s="14">
        <v>113400001</v>
      </c>
      <c r="B104" s="13" t="s">
        <v>615</v>
      </c>
      <c r="C104" s="15">
        <v>167751.34</v>
      </c>
      <c r="D104" s="15"/>
      <c r="E104" s="15"/>
      <c r="F104" s="15"/>
      <c r="G104" s="15"/>
    </row>
    <row r="105" spans="1:7" x14ac:dyDescent="0.2">
      <c r="A105" s="14">
        <v>113400001</v>
      </c>
      <c r="B105" s="13" t="s">
        <v>616</v>
      </c>
      <c r="C105" s="15">
        <v>28453.5</v>
      </c>
      <c r="D105" s="15"/>
      <c r="E105" s="15"/>
      <c r="F105" s="15"/>
      <c r="G105" s="15"/>
    </row>
    <row r="106" spans="1:7" x14ac:dyDescent="0.2">
      <c r="A106" s="14">
        <v>113400001</v>
      </c>
      <c r="B106" s="13" t="s">
        <v>617</v>
      </c>
      <c r="C106" s="15">
        <v>12428.92</v>
      </c>
      <c r="D106" s="15"/>
      <c r="E106" s="15"/>
      <c r="F106" s="15"/>
      <c r="G106" s="15"/>
    </row>
    <row r="107" spans="1:7" x14ac:dyDescent="0.2">
      <c r="A107" s="14">
        <v>113400001</v>
      </c>
      <c r="B107" s="13" t="s">
        <v>618</v>
      </c>
      <c r="C107" s="15">
        <v>13076.83</v>
      </c>
      <c r="D107" s="15"/>
      <c r="E107" s="15"/>
      <c r="F107" s="15"/>
      <c r="G107" s="15"/>
    </row>
    <row r="108" spans="1:7" x14ac:dyDescent="0.2">
      <c r="A108" s="14">
        <v>113400001</v>
      </c>
      <c r="B108" s="13" t="s">
        <v>619</v>
      </c>
      <c r="C108" s="15">
        <v>6322.84</v>
      </c>
      <c r="D108" s="15"/>
      <c r="E108" s="15"/>
      <c r="F108" s="15"/>
      <c r="G108" s="15"/>
    </row>
    <row r="109" spans="1:7" x14ac:dyDescent="0.2">
      <c r="A109" s="14">
        <v>113400001</v>
      </c>
      <c r="B109" s="13" t="s">
        <v>620</v>
      </c>
      <c r="C109" s="15">
        <v>5985.18</v>
      </c>
      <c r="D109" s="15"/>
      <c r="E109" s="15"/>
      <c r="F109" s="15"/>
      <c r="G109" s="15"/>
    </row>
    <row r="110" spans="1:7" x14ac:dyDescent="0.2">
      <c r="A110" s="14">
        <v>113400001</v>
      </c>
      <c r="B110" s="13" t="s">
        <v>621</v>
      </c>
      <c r="C110" s="15">
        <v>77496.06</v>
      </c>
      <c r="D110" s="15"/>
      <c r="E110" s="15"/>
      <c r="F110" s="15"/>
      <c r="G110" s="15"/>
    </row>
    <row r="111" spans="1:7" x14ac:dyDescent="0.2">
      <c r="A111" s="14">
        <v>113400001</v>
      </c>
      <c r="B111" s="13" t="s">
        <v>622</v>
      </c>
      <c r="C111" s="15">
        <v>95138.11</v>
      </c>
      <c r="D111" s="15"/>
      <c r="E111" s="15"/>
      <c r="F111" s="15"/>
      <c r="G111" s="15"/>
    </row>
    <row r="112" spans="1:7" x14ac:dyDescent="0.2">
      <c r="A112" s="14">
        <v>113400001</v>
      </c>
      <c r="B112" s="13" t="s">
        <v>623</v>
      </c>
      <c r="C112" s="15">
        <v>1430374.65</v>
      </c>
      <c r="D112" s="15"/>
      <c r="E112" s="15"/>
      <c r="F112" s="15"/>
      <c r="G112" s="15"/>
    </row>
    <row r="113" spans="1:7" x14ac:dyDescent="0.2">
      <c r="A113" s="14">
        <v>113400001</v>
      </c>
      <c r="B113" s="13" t="s">
        <v>624</v>
      </c>
      <c r="C113" s="15">
        <v>206796.82</v>
      </c>
      <c r="D113" s="15"/>
      <c r="E113" s="15"/>
      <c r="F113" s="15"/>
      <c r="G113" s="15"/>
    </row>
    <row r="114" spans="1:7" x14ac:dyDescent="0.2">
      <c r="A114" s="14">
        <v>113400001</v>
      </c>
      <c r="B114" s="13" t="s">
        <v>625</v>
      </c>
      <c r="C114" s="15">
        <v>121698.23</v>
      </c>
      <c r="D114" s="15"/>
      <c r="E114" s="15"/>
      <c r="F114" s="15"/>
      <c r="G114" s="15"/>
    </row>
    <row r="115" spans="1:7" x14ac:dyDescent="0.2">
      <c r="A115" s="14">
        <v>113400001</v>
      </c>
      <c r="B115" s="13" t="s">
        <v>626</v>
      </c>
      <c r="C115" s="15">
        <v>766969.67</v>
      </c>
      <c r="D115" s="15"/>
      <c r="E115" s="15"/>
      <c r="F115" s="15"/>
      <c r="G115" s="15"/>
    </row>
    <row r="116" spans="1:7" x14ac:dyDescent="0.2">
      <c r="A116" s="14">
        <v>113400001</v>
      </c>
      <c r="B116" s="13" t="s">
        <v>627</v>
      </c>
      <c r="C116" s="15">
        <v>377905.15</v>
      </c>
      <c r="D116" s="15"/>
      <c r="E116" s="15"/>
      <c r="F116" s="15"/>
      <c r="G116" s="15"/>
    </row>
    <row r="117" spans="1:7" x14ac:dyDescent="0.2">
      <c r="A117" s="14">
        <v>113400001</v>
      </c>
      <c r="B117" s="13" t="s">
        <v>628</v>
      </c>
      <c r="C117" s="15">
        <v>638147.51</v>
      </c>
      <c r="D117" s="15"/>
      <c r="E117" s="15"/>
      <c r="F117" s="15"/>
      <c r="G117" s="15"/>
    </row>
    <row r="118" spans="1:7" x14ac:dyDescent="0.2">
      <c r="A118" s="14">
        <v>113400001</v>
      </c>
      <c r="B118" s="13" t="s">
        <v>629</v>
      </c>
      <c r="C118" s="15">
        <v>1534812.91</v>
      </c>
      <c r="D118" s="15"/>
      <c r="E118" s="15"/>
      <c r="F118" s="15"/>
      <c r="G118" s="15"/>
    </row>
    <row r="119" spans="1:7" x14ac:dyDescent="0.2">
      <c r="A119" s="14">
        <v>113400001</v>
      </c>
      <c r="B119" s="13" t="s">
        <v>630</v>
      </c>
      <c r="C119" s="15">
        <v>444641.89</v>
      </c>
      <c r="D119" s="15"/>
      <c r="E119" s="15"/>
      <c r="F119" s="15"/>
      <c r="G119" s="15"/>
    </row>
    <row r="120" spans="1:7" x14ac:dyDescent="0.2">
      <c r="A120" s="14">
        <v>113400001</v>
      </c>
      <c r="B120" s="13" t="s">
        <v>631</v>
      </c>
      <c r="C120" s="15">
        <v>36675.949999999997</v>
      </c>
      <c r="D120" s="15"/>
      <c r="E120" s="15"/>
      <c r="F120" s="15"/>
      <c r="G120" s="15"/>
    </row>
    <row r="121" spans="1:7" x14ac:dyDescent="0.2">
      <c r="A121" s="14">
        <v>113400001</v>
      </c>
      <c r="B121" s="13" t="s">
        <v>632</v>
      </c>
      <c r="C121" s="15">
        <v>881606.39</v>
      </c>
      <c r="D121" s="15"/>
      <c r="E121" s="15"/>
      <c r="F121" s="15"/>
      <c r="G121" s="15"/>
    </row>
    <row r="122" spans="1:7" x14ac:dyDescent="0.2">
      <c r="A122" s="14">
        <v>113400001</v>
      </c>
      <c r="B122" s="13" t="s">
        <v>633</v>
      </c>
      <c r="C122" s="15">
        <v>546414.56000000006</v>
      </c>
      <c r="D122" s="15"/>
      <c r="E122" s="15"/>
      <c r="F122" s="15"/>
      <c r="G122" s="15"/>
    </row>
    <row r="123" spans="1:7" x14ac:dyDescent="0.2">
      <c r="A123" s="14">
        <v>113400001</v>
      </c>
      <c r="B123" s="13" t="s">
        <v>634</v>
      </c>
      <c r="C123" s="15">
        <v>1816366.17</v>
      </c>
      <c r="D123" s="15"/>
      <c r="E123" s="15"/>
      <c r="F123" s="15"/>
      <c r="G123" s="15"/>
    </row>
    <row r="124" spans="1:7" x14ac:dyDescent="0.2">
      <c r="A124" s="14">
        <v>113400001</v>
      </c>
      <c r="B124" s="13" t="s">
        <v>635</v>
      </c>
      <c r="C124" s="15">
        <v>1562246.27</v>
      </c>
      <c r="D124" s="15"/>
      <c r="E124" s="15"/>
      <c r="F124" s="15"/>
      <c r="G124" s="15"/>
    </row>
    <row r="125" spans="1:7" x14ac:dyDescent="0.2">
      <c r="A125" s="14">
        <v>113400001</v>
      </c>
      <c r="B125" s="13" t="s">
        <v>636</v>
      </c>
      <c r="C125" s="15">
        <v>2633318.44</v>
      </c>
      <c r="D125" s="15"/>
      <c r="E125" s="15"/>
      <c r="F125" s="15"/>
      <c r="G125" s="15"/>
    </row>
    <row r="126" spans="1:7" x14ac:dyDescent="0.2">
      <c r="A126" s="14">
        <v>113400001</v>
      </c>
      <c r="B126" s="13" t="s">
        <v>637</v>
      </c>
      <c r="C126" s="15">
        <v>209758.94</v>
      </c>
      <c r="D126" s="15"/>
      <c r="E126" s="15"/>
      <c r="F126" s="15"/>
      <c r="G126" s="15"/>
    </row>
    <row r="127" spans="1:7" x14ac:dyDescent="0.2">
      <c r="A127" s="14">
        <v>1139</v>
      </c>
      <c r="B127" s="13" t="s">
        <v>148</v>
      </c>
      <c r="C127" s="15">
        <v>0</v>
      </c>
      <c r="D127" s="15">
        <v>0</v>
      </c>
      <c r="E127" s="15">
        <v>0</v>
      </c>
      <c r="F127" s="15">
        <v>0</v>
      </c>
      <c r="G127" s="15">
        <v>0</v>
      </c>
    </row>
    <row r="129" spans="1:8" x14ac:dyDescent="0.2">
      <c r="A129" s="76" t="s">
        <v>515</v>
      </c>
      <c r="B129" s="76"/>
      <c r="C129" s="76"/>
      <c r="D129" s="76"/>
      <c r="E129" s="76"/>
      <c r="F129" s="76"/>
      <c r="G129" s="76"/>
      <c r="H129" s="76"/>
    </row>
    <row r="130" spans="1:8" x14ac:dyDescent="0.2">
      <c r="A130" s="76" t="s">
        <v>95</v>
      </c>
      <c r="B130" s="76" t="s">
        <v>92</v>
      </c>
      <c r="C130" s="76" t="s">
        <v>93</v>
      </c>
      <c r="D130" s="76" t="s">
        <v>102</v>
      </c>
      <c r="E130" s="76" t="s">
        <v>101</v>
      </c>
      <c r="F130" s="76" t="s">
        <v>149</v>
      </c>
      <c r="G130" s="76" t="s">
        <v>104</v>
      </c>
      <c r="H130" s="76"/>
    </row>
    <row r="131" spans="1:8" x14ac:dyDescent="0.2">
      <c r="A131" s="14">
        <v>1140</v>
      </c>
      <c r="B131" s="13" t="s">
        <v>150</v>
      </c>
      <c r="C131" s="15">
        <f>SUM(C132:C136)</f>
        <v>0</v>
      </c>
    </row>
    <row r="132" spans="1:8" x14ac:dyDescent="0.2">
      <c r="A132" s="14">
        <v>1141</v>
      </c>
      <c r="B132" s="13" t="s">
        <v>151</v>
      </c>
      <c r="C132" s="15">
        <v>0</v>
      </c>
    </row>
    <row r="133" spans="1:8" x14ac:dyDescent="0.2">
      <c r="A133" s="14">
        <v>1142</v>
      </c>
      <c r="B133" s="13" t="s">
        <v>152</v>
      </c>
      <c r="C133" s="15">
        <v>0</v>
      </c>
    </row>
    <row r="134" spans="1:8" x14ac:dyDescent="0.2">
      <c r="A134" s="14">
        <v>1143</v>
      </c>
      <c r="B134" s="13" t="s">
        <v>153</v>
      </c>
      <c r="C134" s="15">
        <v>0</v>
      </c>
    </row>
    <row r="135" spans="1:8" x14ac:dyDescent="0.2">
      <c r="A135" s="14">
        <v>1144</v>
      </c>
      <c r="B135" s="13" t="s">
        <v>154</v>
      </c>
      <c r="C135" s="15">
        <v>0</v>
      </c>
    </row>
    <row r="136" spans="1:8" x14ac:dyDescent="0.2">
      <c r="A136" s="14">
        <v>1145</v>
      </c>
      <c r="B136" s="13" t="s">
        <v>155</v>
      </c>
      <c r="C136" s="15">
        <v>0</v>
      </c>
    </row>
    <row r="138" spans="1:8" x14ac:dyDescent="0.2">
      <c r="A138" s="76" t="s">
        <v>156</v>
      </c>
      <c r="B138" s="76"/>
      <c r="C138" s="76"/>
      <c r="D138" s="76"/>
      <c r="E138" s="76"/>
      <c r="F138" s="76"/>
      <c r="G138" s="76"/>
      <c r="H138" s="76"/>
    </row>
    <row r="139" spans="1:8" x14ac:dyDescent="0.2">
      <c r="A139" s="76" t="s">
        <v>95</v>
      </c>
      <c r="B139" s="76" t="s">
        <v>92</v>
      </c>
      <c r="C139" s="76" t="s">
        <v>93</v>
      </c>
      <c r="D139" s="76" t="s">
        <v>100</v>
      </c>
      <c r="E139" s="76" t="s">
        <v>103</v>
      </c>
      <c r="F139" s="76" t="s">
        <v>157</v>
      </c>
      <c r="G139" s="76"/>
      <c r="H139" s="76"/>
    </row>
    <row r="140" spans="1:8" x14ac:dyDescent="0.2">
      <c r="A140" s="14">
        <v>1150</v>
      </c>
      <c r="B140" s="13" t="s">
        <v>158</v>
      </c>
      <c r="C140" s="15">
        <f>C141</f>
        <v>108855.61</v>
      </c>
    </row>
    <row r="141" spans="1:8" x14ac:dyDescent="0.2">
      <c r="A141" s="14">
        <v>1151</v>
      </c>
      <c r="B141" s="13" t="s">
        <v>159</v>
      </c>
      <c r="C141" s="15">
        <v>108855.61</v>
      </c>
    </row>
    <row r="142" spans="1:8" x14ac:dyDescent="0.2">
      <c r="A142" s="14">
        <v>115110001</v>
      </c>
      <c r="B142" s="13" t="s">
        <v>638</v>
      </c>
      <c r="C142" s="15">
        <v>16774.169999999998</v>
      </c>
    </row>
    <row r="143" spans="1:8" x14ac:dyDescent="0.2">
      <c r="A143" s="14">
        <v>115190001</v>
      </c>
      <c r="B143" s="13" t="s">
        <v>639</v>
      </c>
      <c r="C143" s="15">
        <v>92081.44</v>
      </c>
    </row>
    <row r="145" spans="1:8" x14ac:dyDescent="0.2">
      <c r="A145" s="76" t="s">
        <v>105</v>
      </c>
      <c r="B145" s="76"/>
      <c r="C145" s="76"/>
      <c r="D145" s="76"/>
      <c r="E145" s="76"/>
      <c r="F145" s="76"/>
      <c r="G145" s="76"/>
      <c r="H145" s="76"/>
    </row>
    <row r="146" spans="1:8" x14ac:dyDescent="0.2">
      <c r="A146" s="76" t="s">
        <v>95</v>
      </c>
      <c r="B146" s="76" t="s">
        <v>92</v>
      </c>
      <c r="C146" s="76" t="s">
        <v>93</v>
      </c>
      <c r="D146" s="76" t="s">
        <v>94</v>
      </c>
      <c r="E146" s="76" t="s">
        <v>141</v>
      </c>
      <c r="F146" s="76"/>
      <c r="G146" s="76"/>
      <c r="H146" s="76"/>
    </row>
    <row r="147" spans="1:8" x14ac:dyDescent="0.2">
      <c r="A147" s="14">
        <v>1213</v>
      </c>
      <c r="B147" s="13" t="s">
        <v>160</v>
      </c>
      <c r="C147" s="15">
        <v>0</v>
      </c>
    </row>
    <row r="149" spans="1:8" x14ac:dyDescent="0.2">
      <c r="A149" s="76" t="s">
        <v>106</v>
      </c>
      <c r="B149" s="76"/>
      <c r="C149" s="76"/>
      <c r="D149" s="76"/>
      <c r="E149" s="76"/>
      <c r="F149" s="76"/>
      <c r="G149" s="76"/>
      <c r="H149" s="76"/>
    </row>
    <row r="150" spans="1:8" x14ac:dyDescent="0.2">
      <c r="A150" s="76" t="s">
        <v>95</v>
      </c>
      <c r="B150" s="76" t="s">
        <v>92</v>
      </c>
      <c r="C150" s="76" t="s">
        <v>93</v>
      </c>
      <c r="D150" s="76"/>
      <c r="E150" s="76"/>
      <c r="F150" s="76"/>
      <c r="G150" s="76"/>
      <c r="H150" s="76"/>
    </row>
    <row r="151" spans="1:8" x14ac:dyDescent="0.2">
      <c r="A151" s="14">
        <v>1214</v>
      </c>
      <c r="B151" s="13" t="s">
        <v>161</v>
      </c>
      <c r="C151" s="15">
        <v>0</v>
      </c>
    </row>
    <row r="157" spans="1:8" s="70" customFormat="1" x14ac:dyDescent="0.25"/>
    <row r="158" spans="1:8" s="70" customFormat="1" x14ac:dyDescent="0.25"/>
    <row r="159" spans="1:8" s="70" customFormat="1" x14ac:dyDescent="0.25">
      <c r="A159" s="69"/>
    </row>
    <row r="165" spans="1:9" x14ac:dyDescent="0.2">
      <c r="A165" s="76" t="s">
        <v>110</v>
      </c>
      <c r="B165" s="76"/>
      <c r="C165" s="76"/>
      <c r="D165" s="76"/>
      <c r="E165" s="76"/>
      <c r="F165" s="76"/>
      <c r="G165" s="76"/>
      <c r="H165" s="76"/>
      <c r="I165" s="76"/>
    </row>
    <row r="166" spans="1:9" x14ac:dyDescent="0.2">
      <c r="A166" s="76" t="s">
        <v>95</v>
      </c>
      <c r="B166" s="76" t="s">
        <v>92</v>
      </c>
      <c r="C166" s="76" t="s">
        <v>93</v>
      </c>
      <c r="D166" s="76" t="s">
        <v>107</v>
      </c>
      <c r="E166" s="76" t="s">
        <v>108</v>
      </c>
      <c r="F166" s="76" t="s">
        <v>100</v>
      </c>
      <c r="G166" s="76" t="s">
        <v>162</v>
      </c>
      <c r="H166" s="76" t="s">
        <v>109</v>
      </c>
      <c r="I166" s="76" t="s">
        <v>163</v>
      </c>
    </row>
    <row r="167" spans="1:9" x14ac:dyDescent="0.2">
      <c r="A167" s="14">
        <v>1230</v>
      </c>
      <c r="B167" s="13" t="s">
        <v>164</v>
      </c>
      <c r="C167" s="40">
        <f>C168+C170+C171+C173+C175+C182</f>
        <v>274313239.93000001</v>
      </c>
      <c r="D167" s="40">
        <f>D168+D170+D171+D173+D175+D182</f>
        <v>3977061.51</v>
      </c>
      <c r="E167" s="40">
        <f>E168+E170+E171+E173+E175+E182</f>
        <v>14510505.810000001</v>
      </c>
    </row>
    <row r="168" spans="1:9" x14ac:dyDescent="0.2">
      <c r="A168" s="14">
        <v>1231</v>
      </c>
      <c r="B168" s="13" t="s">
        <v>165</v>
      </c>
      <c r="C168" s="15">
        <f>SUM(C169)</f>
        <v>64286049.240000002</v>
      </c>
      <c r="D168" s="15">
        <f t="shared" ref="D168:E168" si="0">SUM(D169)</f>
        <v>0</v>
      </c>
      <c r="E168" s="15">
        <f t="shared" si="0"/>
        <v>0</v>
      </c>
    </row>
    <row r="169" spans="1:9" x14ac:dyDescent="0.2">
      <c r="A169" s="14">
        <v>123105811</v>
      </c>
      <c r="B169" s="13" t="s">
        <v>165</v>
      </c>
      <c r="C169" s="15">
        <v>64286049.240000002</v>
      </c>
      <c r="D169" s="15">
        <v>0</v>
      </c>
      <c r="E169" s="15">
        <v>0</v>
      </c>
    </row>
    <row r="170" spans="1:9" x14ac:dyDescent="0.2">
      <c r="A170" s="14">
        <v>1232</v>
      </c>
      <c r="B170" s="13" t="s">
        <v>166</v>
      </c>
      <c r="C170" s="15">
        <v>0</v>
      </c>
      <c r="D170" s="15">
        <v>0</v>
      </c>
      <c r="E170" s="15">
        <v>0</v>
      </c>
    </row>
    <row r="171" spans="1:9" x14ac:dyDescent="0.2">
      <c r="A171" s="14">
        <v>1233</v>
      </c>
      <c r="B171" s="13" t="s">
        <v>167</v>
      </c>
      <c r="C171" s="15">
        <f>SUM(C172)</f>
        <v>64322641.969999999</v>
      </c>
      <c r="D171" s="15">
        <f t="shared" ref="D171:E171" si="1">SUM(D172)</f>
        <v>3338873.15</v>
      </c>
      <c r="E171" s="15">
        <f t="shared" si="1"/>
        <v>13244629.460000001</v>
      </c>
    </row>
    <row r="172" spans="1:9" x14ac:dyDescent="0.2">
      <c r="A172" s="14">
        <v>123305831</v>
      </c>
      <c r="B172" s="13" t="s">
        <v>640</v>
      </c>
      <c r="C172" s="15">
        <v>64322641.969999999</v>
      </c>
      <c r="D172" s="15">
        <v>3338873.15</v>
      </c>
      <c r="E172" s="15">
        <v>13244629.460000001</v>
      </c>
    </row>
    <row r="173" spans="1:9" x14ac:dyDescent="0.2">
      <c r="A173" s="14">
        <v>1234</v>
      </c>
      <c r="B173" s="13" t="s">
        <v>168</v>
      </c>
      <c r="C173" s="15">
        <f>SUM(C174)</f>
        <v>21397317.620000001</v>
      </c>
      <c r="D173" s="15">
        <f t="shared" ref="D173:E173" si="2">SUM(D174)</f>
        <v>638188.36</v>
      </c>
      <c r="E173" s="15">
        <f t="shared" si="2"/>
        <v>1265876.3500000001</v>
      </c>
    </row>
    <row r="174" spans="1:9" x14ac:dyDescent="0.2">
      <c r="A174" s="14">
        <v>123405891</v>
      </c>
      <c r="B174" s="13" t="s">
        <v>641</v>
      </c>
      <c r="C174" s="15">
        <v>21397317.620000001</v>
      </c>
      <c r="D174" s="15">
        <v>638188.36</v>
      </c>
      <c r="E174" s="15">
        <v>1265876.3500000001</v>
      </c>
    </row>
    <row r="175" spans="1:9" x14ac:dyDescent="0.2">
      <c r="A175" s="14">
        <v>1235</v>
      </c>
      <c r="B175" s="13" t="s">
        <v>169</v>
      </c>
      <c r="C175" s="15">
        <f>SUM(C176:C181)</f>
        <v>62323647.960000001</v>
      </c>
      <c r="D175" s="15">
        <v>0</v>
      </c>
      <c r="E175" s="15">
        <v>0</v>
      </c>
    </row>
    <row r="176" spans="1:9" x14ac:dyDescent="0.2">
      <c r="A176" s="14">
        <v>123516111</v>
      </c>
      <c r="B176" s="13" t="s">
        <v>642</v>
      </c>
      <c r="C176" s="15">
        <v>1571488.43</v>
      </c>
      <c r="D176" s="15">
        <v>0</v>
      </c>
      <c r="E176" s="15">
        <v>0</v>
      </c>
    </row>
    <row r="177" spans="1:7" x14ac:dyDescent="0.2">
      <c r="A177" s="14">
        <v>123526121</v>
      </c>
      <c r="B177" s="13" t="s">
        <v>643</v>
      </c>
      <c r="C177" s="15">
        <v>1729955.77</v>
      </c>
      <c r="D177" s="15">
        <v>0</v>
      </c>
      <c r="E177" s="15">
        <v>0</v>
      </c>
    </row>
    <row r="178" spans="1:7" x14ac:dyDescent="0.2">
      <c r="A178" s="14">
        <v>123536131</v>
      </c>
      <c r="B178" s="13" t="s">
        <v>644</v>
      </c>
      <c r="C178" s="15">
        <v>7169997.0300000003</v>
      </c>
      <c r="D178" s="15">
        <v>0</v>
      </c>
      <c r="E178" s="15">
        <v>0</v>
      </c>
    </row>
    <row r="179" spans="1:7" x14ac:dyDescent="0.2">
      <c r="A179" s="14">
        <v>123546141</v>
      </c>
      <c r="B179" s="13" t="s">
        <v>645</v>
      </c>
      <c r="C179" s="15">
        <v>50598261.859999999</v>
      </c>
      <c r="D179" s="15">
        <v>0</v>
      </c>
      <c r="E179" s="15">
        <v>0</v>
      </c>
    </row>
    <row r="180" spans="1:7" x14ac:dyDescent="0.2">
      <c r="A180" s="14">
        <v>123556151</v>
      </c>
      <c r="B180" s="13" t="s">
        <v>646</v>
      </c>
      <c r="C180" s="15">
        <v>358239.98</v>
      </c>
      <c r="D180" s="15">
        <v>0</v>
      </c>
      <c r="E180" s="15">
        <v>0</v>
      </c>
    </row>
    <row r="181" spans="1:7" x14ac:dyDescent="0.2">
      <c r="A181" s="14">
        <v>123566161</v>
      </c>
      <c r="B181" s="13" t="s">
        <v>647</v>
      </c>
      <c r="C181" s="15">
        <v>895704.89</v>
      </c>
      <c r="D181" s="15">
        <v>0</v>
      </c>
      <c r="E181" s="15">
        <v>0</v>
      </c>
    </row>
    <row r="182" spans="1:7" x14ac:dyDescent="0.2">
      <c r="A182" s="14">
        <v>1236</v>
      </c>
      <c r="B182" s="13" t="s">
        <v>170</v>
      </c>
      <c r="C182" s="15">
        <f>SUM(C183)</f>
        <v>61983583.140000001</v>
      </c>
      <c r="D182" s="15">
        <v>0</v>
      </c>
      <c r="E182" s="15">
        <v>0</v>
      </c>
    </row>
    <row r="183" spans="1:7" x14ac:dyDescent="0.2">
      <c r="A183" s="14">
        <v>123626221</v>
      </c>
      <c r="B183" s="13" t="s">
        <v>643</v>
      </c>
      <c r="C183" s="15">
        <v>61983583.140000001</v>
      </c>
      <c r="D183" s="15">
        <v>0</v>
      </c>
      <c r="E183" s="15">
        <v>0</v>
      </c>
    </row>
    <row r="184" spans="1:7" x14ac:dyDescent="0.2">
      <c r="A184" s="14">
        <v>1239</v>
      </c>
      <c r="B184" s="13" t="s">
        <v>171</v>
      </c>
      <c r="C184" s="15">
        <v>0</v>
      </c>
      <c r="D184" s="15">
        <v>0</v>
      </c>
      <c r="E184" s="15">
        <v>0</v>
      </c>
      <c r="G184" s="15"/>
    </row>
    <row r="185" spans="1:7" x14ac:dyDescent="0.2">
      <c r="A185" s="14">
        <v>1240</v>
      </c>
      <c r="B185" s="13" t="s">
        <v>172</v>
      </c>
      <c r="C185" s="15">
        <f>C186+C192+C197+C200+C204+C206+C215+C217</f>
        <v>158382057.07999998</v>
      </c>
      <c r="D185" s="15">
        <f t="shared" ref="D185:E185" si="3">D186+D192+D197+D200+D204+D206+D215+D217</f>
        <v>21393380.250000004</v>
      </c>
      <c r="E185" s="15">
        <f t="shared" si="3"/>
        <v>-120951005.76000001</v>
      </c>
      <c r="G185" s="15"/>
    </row>
    <row r="186" spans="1:7" x14ac:dyDescent="0.2">
      <c r="A186" s="14">
        <v>1241</v>
      </c>
      <c r="B186" s="13" t="s">
        <v>173</v>
      </c>
      <c r="C186" s="15">
        <f>SUM(C187:C191)</f>
        <v>34945370.350000001</v>
      </c>
      <c r="D186" s="15">
        <f>SUM(D187:D191)</f>
        <v>5411421.9900000002</v>
      </c>
      <c r="E186" s="15">
        <f t="shared" ref="E186" si="4">SUM(E187:E191)</f>
        <v>-28195759.020000003</v>
      </c>
      <c r="G186" s="15"/>
    </row>
    <row r="187" spans="1:7" x14ac:dyDescent="0.2">
      <c r="A187" s="14">
        <v>124115111</v>
      </c>
      <c r="B187" s="13" t="s">
        <v>648</v>
      </c>
      <c r="C187" s="15">
        <v>4660102.33</v>
      </c>
      <c r="D187" s="15">
        <v>606274.57999999996</v>
      </c>
      <c r="E187" s="15">
        <v>-2269993.4900000002</v>
      </c>
      <c r="G187" s="15"/>
    </row>
    <row r="188" spans="1:7" x14ac:dyDescent="0.2">
      <c r="A188" s="14">
        <v>124125121</v>
      </c>
      <c r="B188" s="13" t="s">
        <v>649</v>
      </c>
      <c r="C188" s="15">
        <v>1347491.26</v>
      </c>
      <c r="D188" s="15">
        <v>148983.62</v>
      </c>
      <c r="E188" s="15">
        <v>-539423.59</v>
      </c>
      <c r="G188" s="15"/>
    </row>
    <row r="189" spans="1:7" x14ac:dyDescent="0.2">
      <c r="A189" s="14">
        <v>124135151</v>
      </c>
      <c r="B189" s="13" t="s">
        <v>650</v>
      </c>
      <c r="C189" s="15">
        <v>26668690.920000002</v>
      </c>
      <c r="D189" s="15">
        <v>4413040.9800000004</v>
      </c>
      <c r="E189" s="15">
        <v>-24331946.449999999</v>
      </c>
      <c r="G189" s="15"/>
    </row>
    <row r="190" spans="1:7" x14ac:dyDescent="0.2">
      <c r="A190" s="14">
        <v>124195191</v>
      </c>
      <c r="B190" s="13" t="s">
        <v>651</v>
      </c>
      <c r="C190" s="15">
        <v>2264085.84</v>
      </c>
      <c r="D190" s="15">
        <v>242622.81</v>
      </c>
      <c r="E190" s="15">
        <v>-1050728.82</v>
      </c>
      <c r="G190" s="15"/>
    </row>
    <row r="191" spans="1:7" x14ac:dyDescent="0.2">
      <c r="A191" s="14">
        <v>124195192</v>
      </c>
      <c r="B191" s="13" t="s">
        <v>652</v>
      </c>
      <c r="C191" s="15">
        <v>5000</v>
      </c>
      <c r="D191" s="15">
        <v>500</v>
      </c>
      <c r="E191" s="15">
        <v>-3666.67</v>
      </c>
      <c r="G191" s="15"/>
    </row>
    <row r="192" spans="1:7" x14ac:dyDescent="0.2">
      <c r="A192" s="14">
        <v>1242</v>
      </c>
      <c r="B192" s="13" t="s">
        <v>174</v>
      </c>
      <c r="C192" s="15">
        <f>SUM(C193:C196)</f>
        <v>6422480.8499999996</v>
      </c>
      <c r="D192" s="15">
        <f t="shared" ref="D192:E192" si="5">SUM(D193:D196)</f>
        <v>697346.54</v>
      </c>
      <c r="E192" s="15">
        <f t="shared" si="5"/>
        <v>-2952965.19</v>
      </c>
      <c r="G192" s="15"/>
    </row>
    <row r="193" spans="1:7" x14ac:dyDescent="0.2">
      <c r="A193" s="14">
        <v>124215211</v>
      </c>
      <c r="B193" s="13" t="s">
        <v>653</v>
      </c>
      <c r="C193" s="15">
        <v>1222706.75</v>
      </c>
      <c r="D193" s="15">
        <v>151209.49</v>
      </c>
      <c r="E193" s="15">
        <v>-579081.59</v>
      </c>
      <c r="G193" s="15"/>
    </row>
    <row r="194" spans="1:7" x14ac:dyDescent="0.2">
      <c r="A194" s="14">
        <v>124225221</v>
      </c>
      <c r="B194" s="13" t="s">
        <v>654</v>
      </c>
      <c r="C194" s="15">
        <v>15755</v>
      </c>
      <c r="D194" s="15">
        <v>1575.5</v>
      </c>
      <c r="E194" s="15">
        <v>-5514.25</v>
      </c>
      <c r="G194" s="15"/>
    </row>
    <row r="195" spans="1:7" x14ac:dyDescent="0.2">
      <c r="A195" s="14">
        <v>124235231</v>
      </c>
      <c r="B195" s="13" t="s">
        <v>655</v>
      </c>
      <c r="C195" s="15">
        <v>4282348.37</v>
      </c>
      <c r="D195" s="15">
        <v>446391.87</v>
      </c>
      <c r="E195" s="15">
        <v>-1995158.42</v>
      </c>
      <c r="G195" s="15"/>
    </row>
    <row r="196" spans="1:7" x14ac:dyDescent="0.2">
      <c r="A196" s="14">
        <v>124295291</v>
      </c>
      <c r="B196" s="13" t="s">
        <v>656</v>
      </c>
      <c r="C196" s="15">
        <v>901670.73</v>
      </c>
      <c r="D196" s="15">
        <v>98169.68</v>
      </c>
      <c r="E196" s="15">
        <v>-373210.93</v>
      </c>
      <c r="G196" s="15"/>
    </row>
    <row r="197" spans="1:7" x14ac:dyDescent="0.2">
      <c r="A197" s="14">
        <v>1243</v>
      </c>
      <c r="B197" s="13" t="s">
        <v>175</v>
      </c>
      <c r="C197" s="15">
        <f>SUM(C198:C199)</f>
        <v>249183.35999999999</v>
      </c>
      <c r="D197" s="15">
        <f t="shared" ref="D197:E197" si="6">SUM(D198:D199)</f>
        <v>42197.7</v>
      </c>
      <c r="E197" s="15">
        <f t="shared" si="6"/>
        <v>-102330.91</v>
      </c>
    </row>
    <row r="198" spans="1:7" x14ac:dyDescent="0.2">
      <c r="A198" s="14">
        <v>124315311</v>
      </c>
      <c r="B198" s="13" t="s">
        <v>657</v>
      </c>
      <c r="C198" s="15">
        <v>183882.8</v>
      </c>
      <c r="D198" s="15">
        <v>35667.64</v>
      </c>
      <c r="E198" s="15">
        <v>-79475.710000000006</v>
      </c>
    </row>
    <row r="199" spans="1:7" x14ac:dyDescent="0.2">
      <c r="A199" s="14">
        <v>124325321</v>
      </c>
      <c r="B199" s="13" t="s">
        <v>658</v>
      </c>
      <c r="C199" s="15">
        <v>65300.56</v>
      </c>
      <c r="D199" s="15">
        <v>6530.06</v>
      </c>
      <c r="E199" s="15">
        <v>-22855.200000000001</v>
      </c>
    </row>
    <row r="200" spans="1:7" x14ac:dyDescent="0.2">
      <c r="A200" s="14">
        <v>1244</v>
      </c>
      <c r="B200" s="13" t="s">
        <v>176</v>
      </c>
      <c r="C200" s="15">
        <f>SUM(C201:C203)</f>
        <v>89251832.269999996</v>
      </c>
      <c r="D200" s="15">
        <f t="shared" ref="D200:E200" si="7">SUM(D201:D203)</f>
        <v>13030185.33</v>
      </c>
      <c r="E200" s="15">
        <f t="shared" si="7"/>
        <v>-74665524.320000008</v>
      </c>
      <c r="G200" s="15"/>
    </row>
    <row r="201" spans="1:7" x14ac:dyDescent="0.2">
      <c r="A201" s="14">
        <v>124415411</v>
      </c>
      <c r="B201" s="13" t="s">
        <v>659</v>
      </c>
      <c r="C201" s="15">
        <v>82345676.370000005</v>
      </c>
      <c r="D201" s="15">
        <v>12234604.140000001</v>
      </c>
      <c r="E201" s="15">
        <v>-68553359.680000007</v>
      </c>
      <c r="G201" s="15"/>
    </row>
    <row r="202" spans="1:7" x14ac:dyDescent="0.2">
      <c r="A202" s="14">
        <v>124425421</v>
      </c>
      <c r="B202" s="13" t="s">
        <v>660</v>
      </c>
      <c r="C202" s="15">
        <v>2072312.32</v>
      </c>
      <c r="D202" s="15">
        <v>441141.02</v>
      </c>
      <c r="E202" s="15">
        <v>-1533821.54</v>
      </c>
      <c r="G202" s="15"/>
    </row>
    <row r="203" spans="1:7" x14ac:dyDescent="0.2">
      <c r="A203" s="14">
        <v>124495491</v>
      </c>
      <c r="B203" s="13" t="s">
        <v>661</v>
      </c>
      <c r="C203" s="15">
        <v>4833843.58</v>
      </c>
      <c r="D203" s="15">
        <v>354440.17</v>
      </c>
      <c r="E203" s="15">
        <v>-4578343.0999999996</v>
      </c>
      <c r="G203" s="15"/>
    </row>
    <row r="204" spans="1:7" x14ac:dyDescent="0.2">
      <c r="A204" s="14">
        <v>1245</v>
      </c>
      <c r="B204" s="13" t="s">
        <v>177</v>
      </c>
      <c r="C204" s="15">
        <f>C205</f>
        <v>1909057.63</v>
      </c>
      <c r="D204" s="15">
        <f t="shared" ref="D204:E204" si="8">D205</f>
        <v>69367.98</v>
      </c>
      <c r="E204" s="15">
        <f t="shared" si="8"/>
        <v>-319431.71000000002</v>
      </c>
    </row>
    <row r="205" spans="1:7" x14ac:dyDescent="0.2">
      <c r="A205" s="14">
        <v>124505511</v>
      </c>
      <c r="B205" s="13" t="s">
        <v>662</v>
      </c>
      <c r="C205" s="15">
        <v>1909057.63</v>
      </c>
      <c r="D205" s="15">
        <v>69367.98</v>
      </c>
      <c r="E205" s="15">
        <v>-319431.71000000002</v>
      </c>
    </row>
    <row r="206" spans="1:7" x14ac:dyDescent="0.2">
      <c r="A206" s="14">
        <v>1246</v>
      </c>
      <c r="B206" s="13" t="s">
        <v>178</v>
      </c>
      <c r="C206" s="15">
        <f>SUM(C207:C214)</f>
        <v>25021865.879999995</v>
      </c>
      <c r="D206" s="15">
        <f t="shared" ref="D206:E206" si="9">SUM(D207:D214)</f>
        <v>2142860.7099999995</v>
      </c>
      <c r="E206" s="15">
        <f t="shared" si="9"/>
        <v>-14714994.610000001</v>
      </c>
    </row>
    <row r="207" spans="1:7" x14ac:dyDescent="0.2">
      <c r="A207" s="14">
        <v>124615611</v>
      </c>
      <c r="B207" s="13" t="s">
        <v>663</v>
      </c>
      <c r="C207" s="15">
        <v>3159339.55</v>
      </c>
      <c r="D207" s="15">
        <v>362337.11</v>
      </c>
      <c r="E207" s="15">
        <v>-839820.18</v>
      </c>
    </row>
    <row r="208" spans="1:7" x14ac:dyDescent="0.2">
      <c r="A208" s="14">
        <v>124625621</v>
      </c>
      <c r="B208" s="13" t="s">
        <v>664</v>
      </c>
      <c r="C208" s="15">
        <v>169914.82</v>
      </c>
      <c r="D208" s="15">
        <v>17908.14</v>
      </c>
      <c r="E208" s="15">
        <v>-57738.32</v>
      </c>
    </row>
    <row r="209" spans="1:9" x14ac:dyDescent="0.2">
      <c r="A209" s="14">
        <v>124635631</v>
      </c>
      <c r="B209" s="13" t="s">
        <v>665</v>
      </c>
      <c r="C209" s="15">
        <v>4698000</v>
      </c>
      <c r="D209" s="15">
        <v>0</v>
      </c>
      <c r="E209" s="15">
        <v>-4698000</v>
      </c>
    </row>
    <row r="210" spans="1:9" x14ac:dyDescent="0.2">
      <c r="A210" s="14">
        <v>124645641</v>
      </c>
      <c r="B210" s="13" t="s">
        <v>666</v>
      </c>
      <c r="C210" s="15">
        <v>726614.55</v>
      </c>
      <c r="D210" s="15">
        <v>73410.38</v>
      </c>
      <c r="E210" s="15">
        <v>-353986.15</v>
      </c>
    </row>
    <row r="211" spans="1:9" x14ac:dyDescent="0.2">
      <c r="A211" s="14">
        <v>124655651</v>
      </c>
      <c r="B211" s="13" t="s">
        <v>667</v>
      </c>
      <c r="C211" s="15">
        <v>12202340.16</v>
      </c>
      <c r="D211" s="15">
        <v>1264839.3999999999</v>
      </c>
      <c r="E211" s="15">
        <v>-5531043.2000000002</v>
      </c>
    </row>
    <row r="212" spans="1:9" x14ac:dyDescent="0.2">
      <c r="A212" s="14">
        <v>124665661</v>
      </c>
      <c r="B212" s="13" t="s">
        <v>668</v>
      </c>
      <c r="C212" s="15">
        <v>734326.29</v>
      </c>
      <c r="D212" s="15">
        <v>76549.64</v>
      </c>
      <c r="E212" s="15">
        <v>-351305.19</v>
      </c>
    </row>
    <row r="213" spans="1:9" x14ac:dyDescent="0.2">
      <c r="A213" s="14">
        <v>124675671</v>
      </c>
      <c r="B213" s="13" t="s">
        <v>669</v>
      </c>
      <c r="C213" s="15">
        <v>2286323.7200000002</v>
      </c>
      <c r="D213" s="15">
        <v>240267.5</v>
      </c>
      <c r="E213" s="15">
        <v>-2130053.9900000002</v>
      </c>
    </row>
    <row r="214" spans="1:9" x14ac:dyDescent="0.2">
      <c r="A214" s="14">
        <v>124695691</v>
      </c>
      <c r="B214" s="13" t="s">
        <v>670</v>
      </c>
      <c r="C214" s="15">
        <v>1045006.79</v>
      </c>
      <c r="D214" s="15">
        <v>107548.54</v>
      </c>
      <c r="E214" s="15">
        <v>-753047.58</v>
      </c>
    </row>
    <row r="215" spans="1:9" x14ac:dyDescent="0.2">
      <c r="A215" s="14">
        <v>1247</v>
      </c>
      <c r="B215" s="13" t="s">
        <v>179</v>
      </c>
      <c r="C215" s="15">
        <f>SUM(C216)</f>
        <v>582266.74</v>
      </c>
      <c r="D215" s="15">
        <f t="shared" ref="D215:E215" si="10">SUM(D216)</f>
        <v>0</v>
      </c>
      <c r="E215" s="15">
        <f t="shared" si="10"/>
        <v>0</v>
      </c>
    </row>
    <row r="216" spans="1:9" x14ac:dyDescent="0.2">
      <c r="A216" s="14">
        <v>124715133</v>
      </c>
      <c r="B216" s="13" t="s">
        <v>671</v>
      </c>
      <c r="C216" s="15">
        <v>582266.74</v>
      </c>
      <c r="D216" s="15">
        <v>0</v>
      </c>
      <c r="E216" s="15">
        <v>0</v>
      </c>
    </row>
    <row r="217" spans="1:9" x14ac:dyDescent="0.2">
      <c r="A217" s="14">
        <v>1248</v>
      </c>
      <c r="B217" s="13" t="s">
        <v>180</v>
      </c>
      <c r="C217" s="15">
        <v>0</v>
      </c>
      <c r="D217" s="15">
        <v>0</v>
      </c>
      <c r="E217" s="15">
        <v>0</v>
      </c>
    </row>
    <row r="219" spans="1:9" x14ac:dyDescent="0.2">
      <c r="A219" s="76" t="s">
        <v>111</v>
      </c>
      <c r="B219" s="76"/>
      <c r="C219" s="76"/>
      <c r="D219" s="76"/>
      <c r="E219" s="76"/>
      <c r="F219" s="76"/>
      <c r="G219" s="76"/>
      <c r="H219" s="76"/>
      <c r="I219" s="76"/>
    </row>
    <row r="220" spans="1:9" x14ac:dyDescent="0.2">
      <c r="A220" s="76" t="s">
        <v>95</v>
      </c>
      <c r="B220" s="76" t="s">
        <v>92</v>
      </c>
      <c r="C220" s="76" t="s">
        <v>93</v>
      </c>
      <c r="D220" s="76" t="s">
        <v>112</v>
      </c>
      <c r="E220" s="76" t="s">
        <v>181</v>
      </c>
      <c r="F220" s="76" t="s">
        <v>100</v>
      </c>
      <c r="G220" s="76" t="s">
        <v>162</v>
      </c>
      <c r="H220" s="76" t="s">
        <v>109</v>
      </c>
      <c r="I220" s="76" t="s">
        <v>163</v>
      </c>
    </row>
    <row r="221" spans="1:9" x14ac:dyDescent="0.2">
      <c r="A221" s="14">
        <v>1250</v>
      </c>
      <c r="B221" s="13" t="s">
        <v>182</v>
      </c>
      <c r="C221" s="15">
        <f>C222+C226</f>
        <v>4799210.1099999994</v>
      </c>
      <c r="D221" s="15">
        <f t="shared" ref="D221:E221" si="11">D222+D226</f>
        <v>457560.54</v>
      </c>
      <c r="E221" s="15">
        <f t="shared" si="11"/>
        <v>-2342857.6800000002</v>
      </c>
    </row>
    <row r="222" spans="1:9" x14ac:dyDescent="0.2">
      <c r="A222" s="14">
        <v>1251</v>
      </c>
      <c r="B222" s="13" t="s">
        <v>183</v>
      </c>
      <c r="C222" s="15">
        <f>SUM(C223)</f>
        <v>4654587.26</v>
      </c>
      <c r="D222" s="15">
        <f t="shared" ref="D222:E222" si="12">SUM(D223)</f>
        <v>443098.24</v>
      </c>
      <c r="E222" s="15">
        <f t="shared" si="12"/>
        <v>-2230879.85</v>
      </c>
    </row>
    <row r="223" spans="1:9" x14ac:dyDescent="0.2">
      <c r="A223" s="14">
        <v>125105911</v>
      </c>
      <c r="B223" s="13" t="s">
        <v>183</v>
      </c>
      <c r="C223" s="15">
        <v>4654587.26</v>
      </c>
      <c r="D223" s="15">
        <v>443098.24</v>
      </c>
      <c r="E223" s="15">
        <v>-2230879.85</v>
      </c>
    </row>
    <row r="224" spans="1:9" x14ac:dyDescent="0.2">
      <c r="A224" s="14">
        <v>1252</v>
      </c>
      <c r="B224" s="13" t="s">
        <v>184</v>
      </c>
      <c r="C224" s="15">
        <v>0</v>
      </c>
      <c r="D224" s="15">
        <v>0</v>
      </c>
      <c r="E224" s="15">
        <v>0</v>
      </c>
    </row>
    <row r="225" spans="1:8" x14ac:dyDescent="0.2">
      <c r="A225" s="14">
        <v>1253</v>
      </c>
      <c r="B225" s="13" t="s">
        <v>185</v>
      </c>
      <c r="C225" s="15">
        <v>0</v>
      </c>
      <c r="D225" s="15">
        <v>0</v>
      </c>
      <c r="E225" s="15">
        <v>0</v>
      </c>
    </row>
    <row r="226" spans="1:8" x14ac:dyDescent="0.2">
      <c r="A226" s="14">
        <v>1254</v>
      </c>
      <c r="B226" s="13" t="s">
        <v>186</v>
      </c>
      <c r="C226" s="15">
        <f>SUM(C227)</f>
        <v>144622.85</v>
      </c>
      <c r="D226" s="15">
        <f t="shared" ref="D226:E226" si="13">SUM(D227)</f>
        <v>14462.3</v>
      </c>
      <c r="E226" s="15">
        <f t="shared" si="13"/>
        <v>-111977.83</v>
      </c>
    </row>
    <row r="227" spans="1:8" x14ac:dyDescent="0.2">
      <c r="A227" s="14">
        <v>125415971</v>
      </c>
      <c r="B227" s="13" t="s">
        <v>186</v>
      </c>
      <c r="C227" s="15">
        <v>144622.85</v>
      </c>
      <c r="D227" s="15">
        <v>14462.3</v>
      </c>
      <c r="E227" s="15">
        <v>-111977.83</v>
      </c>
    </row>
    <row r="228" spans="1:8" x14ac:dyDescent="0.2">
      <c r="A228" s="14">
        <v>1259</v>
      </c>
      <c r="B228" s="13" t="s">
        <v>187</v>
      </c>
      <c r="C228" s="15">
        <v>0</v>
      </c>
      <c r="D228" s="15">
        <v>0</v>
      </c>
      <c r="E228" s="15">
        <v>0</v>
      </c>
    </row>
    <row r="229" spans="1:8" x14ac:dyDescent="0.2">
      <c r="A229" s="14">
        <v>1270</v>
      </c>
      <c r="B229" s="13" t="s">
        <v>188</v>
      </c>
      <c r="C229" s="15">
        <f>SUM(C230:C235)</f>
        <v>96610</v>
      </c>
      <c r="D229" s="15">
        <f>SUM(D230:D235)</f>
        <v>0</v>
      </c>
      <c r="E229" s="15">
        <f>SUM(E230:E235)</f>
        <v>0</v>
      </c>
    </row>
    <row r="230" spans="1:8" x14ac:dyDescent="0.2">
      <c r="A230" s="14">
        <v>1271</v>
      </c>
      <c r="B230" s="13" t="s">
        <v>189</v>
      </c>
      <c r="C230" s="15">
        <v>96610</v>
      </c>
      <c r="D230" s="15">
        <v>0</v>
      </c>
      <c r="E230" s="15">
        <v>0</v>
      </c>
    </row>
    <row r="231" spans="1:8" x14ac:dyDescent="0.2">
      <c r="A231" s="14">
        <v>1272</v>
      </c>
      <c r="B231" s="13" t="s">
        <v>190</v>
      </c>
      <c r="C231" s="15">
        <v>0</v>
      </c>
      <c r="D231" s="15">
        <v>0</v>
      </c>
      <c r="E231" s="15">
        <v>0</v>
      </c>
    </row>
    <row r="232" spans="1:8" x14ac:dyDescent="0.2">
      <c r="A232" s="14">
        <v>1273</v>
      </c>
      <c r="B232" s="13" t="s">
        <v>191</v>
      </c>
      <c r="C232" s="15">
        <v>0</v>
      </c>
      <c r="D232" s="15">
        <v>0</v>
      </c>
      <c r="E232" s="15">
        <v>0</v>
      </c>
    </row>
    <row r="233" spans="1:8" x14ac:dyDescent="0.2">
      <c r="A233" s="14">
        <v>1274</v>
      </c>
      <c r="B233" s="13" t="s">
        <v>192</v>
      </c>
      <c r="C233" s="15">
        <v>0</v>
      </c>
      <c r="D233" s="15">
        <v>0</v>
      </c>
      <c r="E233" s="15">
        <v>0</v>
      </c>
    </row>
    <row r="234" spans="1:8" x14ac:dyDescent="0.2">
      <c r="A234" s="14">
        <v>1275</v>
      </c>
      <c r="B234" s="13" t="s">
        <v>193</v>
      </c>
      <c r="C234" s="15">
        <v>0</v>
      </c>
      <c r="D234" s="15">
        <v>0</v>
      </c>
      <c r="E234" s="15">
        <v>0</v>
      </c>
    </row>
    <row r="235" spans="1:8" x14ac:dyDescent="0.2">
      <c r="A235" s="14">
        <v>1279</v>
      </c>
      <c r="B235" s="13" t="s">
        <v>194</v>
      </c>
      <c r="C235" s="15">
        <v>0</v>
      </c>
      <c r="D235" s="15">
        <v>0</v>
      </c>
      <c r="E235" s="15">
        <v>0</v>
      </c>
    </row>
    <row r="237" spans="1:8" x14ac:dyDescent="0.2">
      <c r="A237" s="76" t="s">
        <v>113</v>
      </c>
      <c r="B237" s="76"/>
      <c r="C237" s="76"/>
      <c r="D237" s="76"/>
      <c r="E237" s="76"/>
      <c r="F237" s="76"/>
      <c r="G237" s="76"/>
      <c r="H237" s="76"/>
    </row>
    <row r="238" spans="1:8" x14ac:dyDescent="0.2">
      <c r="A238" s="76" t="s">
        <v>95</v>
      </c>
      <c r="B238" s="76" t="s">
        <v>92</v>
      </c>
      <c r="C238" s="76" t="s">
        <v>93</v>
      </c>
      <c r="D238" s="76" t="s">
        <v>195</v>
      </c>
      <c r="E238" s="76"/>
      <c r="F238" s="76"/>
      <c r="G238" s="76"/>
      <c r="H238" s="76"/>
    </row>
    <row r="239" spans="1:8" x14ac:dyDescent="0.2">
      <c r="A239" s="14">
        <v>1160</v>
      </c>
      <c r="B239" s="13" t="s">
        <v>196</v>
      </c>
      <c r="C239" s="15">
        <f>SUM(C240:C241)</f>
        <v>0</v>
      </c>
    </row>
    <row r="240" spans="1:8" x14ac:dyDescent="0.2">
      <c r="A240" s="14">
        <v>1161</v>
      </c>
      <c r="B240" s="13" t="s">
        <v>197</v>
      </c>
      <c r="C240" s="15">
        <v>0</v>
      </c>
    </row>
    <row r="241" spans="1:8" x14ac:dyDescent="0.2">
      <c r="A241" s="14">
        <v>1162</v>
      </c>
      <c r="B241" s="13" t="s">
        <v>198</v>
      </c>
      <c r="C241" s="15">
        <v>0</v>
      </c>
    </row>
    <row r="243" spans="1:8" x14ac:dyDescent="0.2">
      <c r="A243" s="76" t="s">
        <v>516</v>
      </c>
      <c r="B243" s="76"/>
      <c r="C243" s="76"/>
      <c r="D243" s="76"/>
      <c r="E243" s="76"/>
      <c r="F243" s="76"/>
      <c r="G243" s="76"/>
      <c r="H243" s="76"/>
    </row>
    <row r="244" spans="1:8" x14ac:dyDescent="0.2">
      <c r="A244" s="76" t="s">
        <v>95</v>
      </c>
      <c r="B244" s="76" t="s">
        <v>92</v>
      </c>
      <c r="C244" s="76" t="s">
        <v>93</v>
      </c>
      <c r="D244" s="76" t="s">
        <v>141</v>
      </c>
      <c r="E244" s="76"/>
      <c r="F244" s="76"/>
      <c r="G244" s="76"/>
      <c r="H244" s="76"/>
    </row>
    <row r="245" spans="1:8" x14ac:dyDescent="0.2">
      <c r="A245" s="14">
        <v>1190</v>
      </c>
      <c r="B245" s="13" t="s">
        <v>524</v>
      </c>
      <c r="C245" s="15">
        <f>SUM(C246:C249)</f>
        <v>30991</v>
      </c>
    </row>
    <row r="246" spans="1:8" x14ac:dyDescent="0.2">
      <c r="A246" s="14">
        <v>1191</v>
      </c>
      <c r="B246" s="13" t="s">
        <v>517</v>
      </c>
      <c r="C246" s="15">
        <v>30991</v>
      </c>
    </row>
    <row r="247" spans="1:8" x14ac:dyDescent="0.2">
      <c r="A247" s="14">
        <v>1192</v>
      </c>
      <c r="B247" s="13" t="s">
        <v>518</v>
      </c>
      <c r="C247" s="15">
        <v>0</v>
      </c>
    </row>
    <row r="248" spans="1:8" x14ac:dyDescent="0.2">
      <c r="A248" s="14">
        <v>1193</v>
      </c>
      <c r="B248" s="13" t="s">
        <v>519</v>
      </c>
      <c r="C248" s="15">
        <v>0</v>
      </c>
    </row>
    <row r="249" spans="1:8" x14ac:dyDescent="0.2">
      <c r="A249" s="14">
        <v>1194</v>
      </c>
      <c r="B249" s="13" t="s">
        <v>520</v>
      </c>
      <c r="C249" s="15">
        <v>0</v>
      </c>
    </row>
    <row r="250" spans="1:8" x14ac:dyDescent="0.2">
      <c r="A250" s="14"/>
      <c r="C250" s="15"/>
    </row>
    <row r="251" spans="1:8" x14ac:dyDescent="0.2">
      <c r="A251" s="77" t="s">
        <v>95</v>
      </c>
      <c r="B251" s="77" t="s">
        <v>92</v>
      </c>
      <c r="C251" s="77" t="s">
        <v>93</v>
      </c>
      <c r="D251" s="77" t="s">
        <v>141</v>
      </c>
      <c r="E251" s="77"/>
      <c r="F251" s="77"/>
      <c r="G251" s="77"/>
      <c r="H251" s="77"/>
    </row>
    <row r="252" spans="1:8" x14ac:dyDescent="0.2">
      <c r="A252" s="14">
        <v>1290</v>
      </c>
      <c r="B252" s="13" t="s">
        <v>199</v>
      </c>
      <c r="C252" s="15">
        <f>SUM(C253:C255)</f>
        <v>14616191.310000001</v>
      </c>
    </row>
    <row r="253" spans="1:8" x14ac:dyDescent="0.2">
      <c r="A253" s="14">
        <v>1291</v>
      </c>
      <c r="B253" s="13" t="s">
        <v>200</v>
      </c>
      <c r="C253" s="15">
        <v>0</v>
      </c>
    </row>
    <row r="254" spans="1:8" x14ac:dyDescent="0.2">
      <c r="A254" s="14">
        <v>1292</v>
      </c>
      <c r="B254" s="13" t="s">
        <v>201</v>
      </c>
      <c r="C254" s="15">
        <v>0</v>
      </c>
    </row>
    <row r="255" spans="1:8" x14ac:dyDescent="0.2">
      <c r="A255" s="14">
        <v>1293</v>
      </c>
      <c r="B255" s="13" t="s">
        <v>202</v>
      </c>
      <c r="C255" s="15">
        <v>14616191.310000001</v>
      </c>
    </row>
    <row r="257" spans="1:8" x14ac:dyDescent="0.2">
      <c r="A257" s="76" t="s">
        <v>114</v>
      </c>
      <c r="B257" s="76"/>
      <c r="C257" s="76"/>
      <c r="D257" s="76"/>
      <c r="E257" s="76"/>
      <c r="F257" s="76"/>
      <c r="G257" s="76"/>
      <c r="H257" s="76"/>
    </row>
    <row r="258" spans="1:8" x14ac:dyDescent="0.2">
      <c r="A258" s="76" t="s">
        <v>95</v>
      </c>
      <c r="B258" s="76" t="s">
        <v>92</v>
      </c>
      <c r="C258" s="76" t="s">
        <v>93</v>
      </c>
      <c r="D258" s="76" t="s">
        <v>137</v>
      </c>
      <c r="E258" s="76" t="s">
        <v>138</v>
      </c>
      <c r="F258" s="76" t="s">
        <v>139</v>
      </c>
      <c r="G258" s="76" t="s">
        <v>203</v>
      </c>
      <c r="H258" s="76" t="s">
        <v>204</v>
      </c>
    </row>
    <row r="259" spans="1:8" x14ac:dyDescent="0.2">
      <c r="A259" s="14">
        <v>2110</v>
      </c>
      <c r="B259" s="13" t="s">
        <v>205</v>
      </c>
      <c r="C259" s="15">
        <f>SUM(C260:C268)</f>
        <v>61439477.349999994</v>
      </c>
      <c r="D259" s="15">
        <f>SUM(D260:D268)</f>
        <v>61439477.349999994</v>
      </c>
      <c r="E259" s="15">
        <f>SUM(E260:E268)</f>
        <v>0</v>
      </c>
      <c r="F259" s="15">
        <f>SUM(F260:F268)</f>
        <v>0</v>
      </c>
      <c r="G259" s="15">
        <f>SUM(G260:G268)</f>
        <v>0</v>
      </c>
    </row>
    <row r="260" spans="1:8" x14ac:dyDescent="0.2">
      <c r="A260" s="14">
        <v>2111</v>
      </c>
      <c r="B260" s="13" t="s">
        <v>206</v>
      </c>
      <c r="C260" s="15">
        <v>9540280.9800000004</v>
      </c>
      <c r="D260" s="15">
        <f>C260</f>
        <v>9540280.9800000004</v>
      </c>
      <c r="E260" s="15">
        <v>0</v>
      </c>
      <c r="F260" s="15">
        <v>0</v>
      </c>
      <c r="G260" s="15">
        <v>0</v>
      </c>
    </row>
    <row r="261" spans="1:8" x14ac:dyDescent="0.2">
      <c r="A261" s="14">
        <v>2112</v>
      </c>
      <c r="B261" s="13" t="s">
        <v>207</v>
      </c>
      <c r="C261" s="15">
        <v>13125507.73</v>
      </c>
      <c r="D261" s="15">
        <f t="shared" ref="D261:D268" si="14">C261</f>
        <v>13125507.73</v>
      </c>
      <c r="E261" s="15">
        <v>0</v>
      </c>
      <c r="F261" s="15">
        <v>0</v>
      </c>
      <c r="G261" s="15">
        <v>0</v>
      </c>
    </row>
    <row r="262" spans="1:8" x14ac:dyDescent="0.2">
      <c r="A262" s="14">
        <v>2113</v>
      </c>
      <c r="B262" s="13" t="s">
        <v>208</v>
      </c>
      <c r="C262" s="15">
        <v>16316080.73</v>
      </c>
      <c r="D262" s="15">
        <f t="shared" si="14"/>
        <v>16316080.73</v>
      </c>
      <c r="E262" s="15">
        <v>0</v>
      </c>
      <c r="F262" s="15">
        <v>0</v>
      </c>
      <c r="G262" s="15">
        <v>0</v>
      </c>
    </row>
    <row r="263" spans="1:8" x14ac:dyDescent="0.2">
      <c r="A263" s="14">
        <v>2114</v>
      </c>
      <c r="B263" s="13" t="s">
        <v>209</v>
      </c>
      <c r="C263" s="15">
        <v>40000</v>
      </c>
      <c r="D263" s="15">
        <f t="shared" si="14"/>
        <v>40000</v>
      </c>
      <c r="E263" s="15">
        <v>0</v>
      </c>
      <c r="F263" s="15">
        <v>0</v>
      </c>
      <c r="G263" s="15">
        <v>0</v>
      </c>
    </row>
    <row r="264" spans="1:8" x14ac:dyDescent="0.2">
      <c r="A264" s="14">
        <v>2115</v>
      </c>
      <c r="B264" s="13" t="s">
        <v>210</v>
      </c>
      <c r="C264" s="15">
        <v>69377.2</v>
      </c>
      <c r="D264" s="15">
        <f t="shared" si="14"/>
        <v>69377.2</v>
      </c>
      <c r="E264" s="15">
        <v>0</v>
      </c>
      <c r="F264" s="15">
        <v>0</v>
      </c>
      <c r="G264" s="15">
        <v>0</v>
      </c>
    </row>
    <row r="265" spans="1:8" x14ac:dyDescent="0.2">
      <c r="A265" s="14">
        <v>2116</v>
      </c>
      <c r="B265" s="13" t="s">
        <v>211</v>
      </c>
      <c r="C265" s="15">
        <v>0</v>
      </c>
      <c r="D265" s="15">
        <f t="shared" si="14"/>
        <v>0</v>
      </c>
      <c r="E265" s="15">
        <v>0</v>
      </c>
      <c r="F265" s="15">
        <v>0</v>
      </c>
      <c r="G265" s="15">
        <v>0</v>
      </c>
    </row>
    <row r="266" spans="1:8" x14ac:dyDescent="0.2">
      <c r="A266" s="14">
        <v>2117</v>
      </c>
      <c r="B266" s="13" t="s">
        <v>212</v>
      </c>
      <c r="C266" s="15">
        <v>15072246.300000001</v>
      </c>
      <c r="D266" s="15">
        <f t="shared" si="14"/>
        <v>15072246.300000001</v>
      </c>
      <c r="E266" s="15">
        <v>0</v>
      </c>
      <c r="F266" s="15">
        <v>0</v>
      </c>
      <c r="G266" s="15">
        <v>0</v>
      </c>
    </row>
    <row r="267" spans="1:8" x14ac:dyDescent="0.2">
      <c r="A267" s="14">
        <v>2118</v>
      </c>
      <c r="B267" s="13" t="s">
        <v>213</v>
      </c>
      <c r="C267" s="15">
        <v>0</v>
      </c>
      <c r="D267" s="15">
        <f t="shared" si="14"/>
        <v>0</v>
      </c>
      <c r="E267" s="15">
        <v>0</v>
      </c>
      <c r="F267" s="15">
        <v>0</v>
      </c>
      <c r="G267" s="15">
        <v>0</v>
      </c>
    </row>
    <row r="268" spans="1:8" x14ac:dyDescent="0.2">
      <c r="A268" s="14">
        <v>2119</v>
      </c>
      <c r="B268" s="13" t="s">
        <v>214</v>
      </c>
      <c r="C268" s="15">
        <v>7275984.4100000001</v>
      </c>
      <c r="D268" s="15">
        <f t="shared" si="14"/>
        <v>7275984.4100000001</v>
      </c>
      <c r="E268" s="15">
        <v>0</v>
      </c>
      <c r="F268" s="15">
        <v>0</v>
      </c>
      <c r="G268" s="15">
        <v>0</v>
      </c>
    </row>
    <row r="269" spans="1:8" x14ac:dyDescent="0.2">
      <c r="A269" s="14">
        <v>2120</v>
      </c>
      <c r="B269" s="13" t="s">
        <v>215</v>
      </c>
      <c r="C269" s="15">
        <f>SUM(C270:C272)</f>
        <v>0</v>
      </c>
      <c r="D269" s="15">
        <f t="shared" ref="D269:G269" si="15">SUM(D270:D272)</f>
        <v>0</v>
      </c>
      <c r="E269" s="15">
        <f t="shared" si="15"/>
        <v>0</v>
      </c>
      <c r="F269" s="15">
        <f t="shared" si="15"/>
        <v>0</v>
      </c>
      <c r="G269" s="15">
        <f t="shared" si="15"/>
        <v>0</v>
      </c>
    </row>
    <row r="270" spans="1:8" x14ac:dyDescent="0.2">
      <c r="A270" s="14">
        <v>2121</v>
      </c>
      <c r="B270" s="13" t="s">
        <v>216</v>
      </c>
      <c r="C270" s="15">
        <v>0</v>
      </c>
      <c r="D270" s="15">
        <f>C270</f>
        <v>0</v>
      </c>
      <c r="E270" s="15">
        <v>0</v>
      </c>
      <c r="F270" s="15">
        <v>0</v>
      </c>
      <c r="G270" s="15">
        <v>0</v>
      </c>
    </row>
    <row r="271" spans="1:8" x14ac:dyDescent="0.2">
      <c r="A271" s="14">
        <v>2122</v>
      </c>
      <c r="B271" s="13" t="s">
        <v>217</v>
      </c>
      <c r="C271" s="15">
        <v>0</v>
      </c>
      <c r="D271" s="15">
        <f t="shared" ref="D271:D272" si="16">C271</f>
        <v>0</v>
      </c>
      <c r="E271" s="15">
        <v>0</v>
      </c>
      <c r="F271" s="15">
        <v>0</v>
      </c>
      <c r="G271" s="15">
        <v>0</v>
      </c>
    </row>
    <row r="272" spans="1:8" x14ac:dyDescent="0.2">
      <c r="A272" s="14">
        <v>2129</v>
      </c>
      <c r="B272" s="13" t="s">
        <v>218</v>
      </c>
      <c r="C272" s="15">
        <v>0</v>
      </c>
      <c r="D272" s="15">
        <f t="shared" si="16"/>
        <v>0</v>
      </c>
      <c r="E272" s="15">
        <v>0</v>
      </c>
      <c r="F272" s="15">
        <v>0</v>
      </c>
      <c r="G272" s="15">
        <v>0</v>
      </c>
    </row>
    <row r="274" spans="1:8" x14ac:dyDescent="0.2">
      <c r="A274" s="76" t="s">
        <v>115</v>
      </c>
      <c r="B274" s="76"/>
      <c r="C274" s="76"/>
      <c r="D274" s="76"/>
      <c r="E274" s="76"/>
      <c r="F274" s="76"/>
      <c r="G274" s="76"/>
      <c r="H274" s="76"/>
    </row>
    <row r="275" spans="1:8" x14ac:dyDescent="0.2">
      <c r="A275" s="76" t="s">
        <v>95</v>
      </c>
      <c r="B275" s="76" t="s">
        <v>92</v>
      </c>
      <c r="C275" s="76" t="s">
        <v>93</v>
      </c>
      <c r="D275" s="76" t="s">
        <v>96</v>
      </c>
      <c r="E275" s="76" t="s">
        <v>141</v>
      </c>
      <c r="F275" s="76"/>
      <c r="G275" s="76"/>
      <c r="H275" s="76"/>
    </row>
    <row r="276" spans="1:8" x14ac:dyDescent="0.2">
      <c r="A276" s="14">
        <v>2160</v>
      </c>
      <c r="B276" s="13" t="s">
        <v>219</v>
      </c>
      <c r="C276" s="15">
        <f>SUM(C277:C282)</f>
        <v>3513</v>
      </c>
    </row>
    <row r="277" spans="1:8" x14ac:dyDescent="0.2">
      <c r="A277" s="14">
        <v>2161</v>
      </c>
      <c r="B277" s="13" t="s">
        <v>220</v>
      </c>
      <c r="C277" s="15">
        <v>3513</v>
      </c>
    </row>
    <row r="278" spans="1:8" x14ac:dyDescent="0.2">
      <c r="A278" s="14">
        <v>2162</v>
      </c>
      <c r="B278" s="13" t="s">
        <v>221</v>
      </c>
      <c r="C278" s="15">
        <v>0</v>
      </c>
    </row>
    <row r="279" spans="1:8" x14ac:dyDescent="0.2">
      <c r="A279" s="14">
        <v>2163</v>
      </c>
      <c r="B279" s="13" t="s">
        <v>222</v>
      </c>
      <c r="C279" s="15">
        <v>0</v>
      </c>
    </row>
    <row r="280" spans="1:8" x14ac:dyDescent="0.2">
      <c r="A280" s="14">
        <v>2164</v>
      </c>
      <c r="B280" s="13" t="s">
        <v>223</v>
      </c>
      <c r="C280" s="15">
        <v>0</v>
      </c>
    </row>
    <row r="281" spans="1:8" x14ac:dyDescent="0.2">
      <c r="A281" s="14">
        <v>2165</v>
      </c>
      <c r="B281" s="13" t="s">
        <v>224</v>
      </c>
      <c r="C281" s="15">
        <v>0</v>
      </c>
    </row>
    <row r="282" spans="1:8" x14ac:dyDescent="0.2">
      <c r="A282" s="14">
        <v>2166</v>
      </c>
      <c r="B282" s="13" t="s">
        <v>225</v>
      </c>
      <c r="C282" s="15">
        <v>0</v>
      </c>
    </row>
    <row r="283" spans="1:8" x14ac:dyDescent="0.2">
      <c r="A283" s="14">
        <v>2250</v>
      </c>
      <c r="B283" s="13" t="s">
        <v>226</v>
      </c>
      <c r="C283" s="15">
        <f>SUM(C284:C289)</f>
        <v>6243.66</v>
      </c>
    </row>
    <row r="284" spans="1:8" x14ac:dyDescent="0.2">
      <c r="A284" s="14">
        <v>2251</v>
      </c>
      <c r="B284" s="13" t="s">
        <v>227</v>
      </c>
      <c r="C284" s="15">
        <v>6243.66</v>
      </c>
    </row>
    <row r="285" spans="1:8" x14ac:dyDescent="0.2">
      <c r="A285" s="14">
        <v>2252</v>
      </c>
      <c r="B285" s="13" t="s">
        <v>228</v>
      </c>
      <c r="C285" s="15">
        <v>0</v>
      </c>
    </row>
    <row r="286" spans="1:8" x14ac:dyDescent="0.2">
      <c r="A286" s="14">
        <v>2253</v>
      </c>
      <c r="B286" s="13" t="s">
        <v>229</v>
      </c>
      <c r="C286" s="15">
        <v>0</v>
      </c>
    </row>
    <row r="287" spans="1:8" x14ac:dyDescent="0.2">
      <c r="A287" s="14">
        <v>2254</v>
      </c>
      <c r="B287" s="13" t="s">
        <v>230</v>
      </c>
      <c r="C287" s="15">
        <v>0</v>
      </c>
    </row>
    <row r="288" spans="1:8" x14ac:dyDescent="0.2">
      <c r="A288" s="14">
        <v>2255</v>
      </c>
      <c r="B288" s="13" t="s">
        <v>231</v>
      </c>
      <c r="C288" s="15">
        <v>0</v>
      </c>
    </row>
    <row r="289" spans="1:8" x14ac:dyDescent="0.2">
      <c r="A289" s="14">
        <v>2256</v>
      </c>
      <c r="B289" s="13" t="s">
        <v>232</v>
      </c>
      <c r="C289" s="15">
        <v>0</v>
      </c>
    </row>
    <row r="291" spans="1:8" x14ac:dyDescent="0.2">
      <c r="A291" s="76" t="s">
        <v>116</v>
      </c>
      <c r="B291" s="76"/>
      <c r="C291" s="76"/>
      <c r="D291" s="76"/>
      <c r="E291" s="76"/>
      <c r="F291" s="76"/>
      <c r="G291" s="76"/>
      <c r="H291" s="76"/>
    </row>
    <row r="292" spans="1:8" x14ac:dyDescent="0.2">
      <c r="A292" s="76" t="s">
        <v>95</v>
      </c>
      <c r="B292" s="76" t="s">
        <v>92</v>
      </c>
      <c r="C292" s="76" t="s">
        <v>93</v>
      </c>
      <c r="D292" s="76" t="s">
        <v>96</v>
      </c>
      <c r="E292" s="76" t="s">
        <v>141</v>
      </c>
      <c r="F292" s="76"/>
      <c r="G292" s="76"/>
      <c r="H292" s="76"/>
    </row>
    <row r="293" spans="1:8" x14ac:dyDescent="0.2">
      <c r="A293" s="14">
        <v>2159</v>
      </c>
      <c r="B293" s="13" t="s">
        <v>233</v>
      </c>
      <c r="C293" s="15">
        <v>0</v>
      </c>
    </row>
    <row r="294" spans="1:8" x14ac:dyDescent="0.2">
      <c r="A294" s="14">
        <v>2199</v>
      </c>
      <c r="B294" s="13" t="s">
        <v>234</v>
      </c>
      <c r="C294" s="15">
        <v>107.18</v>
      </c>
    </row>
    <row r="295" spans="1:8" x14ac:dyDescent="0.2">
      <c r="A295" s="14">
        <v>2240</v>
      </c>
      <c r="B295" s="13" t="s">
        <v>235</v>
      </c>
      <c r="C295" s="15">
        <f>SUM(C296:C298)</f>
        <v>0</v>
      </c>
    </row>
    <row r="296" spans="1:8" x14ac:dyDescent="0.2">
      <c r="A296" s="14">
        <v>2241</v>
      </c>
      <c r="B296" s="13" t="s">
        <v>236</v>
      </c>
      <c r="C296" s="15">
        <v>0</v>
      </c>
    </row>
    <row r="297" spans="1:8" x14ac:dyDescent="0.2">
      <c r="A297" s="14">
        <v>2242</v>
      </c>
      <c r="B297" s="13" t="s">
        <v>237</v>
      </c>
      <c r="C297" s="15">
        <v>0</v>
      </c>
    </row>
    <row r="298" spans="1:8" x14ac:dyDescent="0.2">
      <c r="A298" s="14">
        <v>2249</v>
      </c>
      <c r="B298" s="13" t="s">
        <v>238</v>
      </c>
      <c r="C298" s="15">
        <v>0</v>
      </c>
    </row>
    <row r="304" spans="1:8" ht="12" x14ac:dyDescent="0.2">
      <c r="A304" s="71"/>
    </row>
    <row r="306" spans="1:1" s="70" customFormat="1" x14ac:dyDescent="0.25"/>
    <row r="307" spans="1:1" s="70" customFormat="1" x14ac:dyDescent="0.25">
      <c r="A307" s="69"/>
    </row>
    <row r="309" spans="1:1" s="70" customFormat="1" x14ac:dyDescent="0.25"/>
    <row r="310" spans="1:1" s="70" customFormat="1" x14ac:dyDescent="0.25"/>
    <row r="311" spans="1:1" s="70" customFormat="1" x14ac:dyDescent="0.25">
      <c r="A311" s="69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40" fitToHeight="10" orientation="portrait" r:id="rId1"/>
  <headerFooter>
    <oddFooter>&amp;L&amp;8Bajo protesta de decir verdad declaramos que los Estados Financieros y sus notas, son razonablemente correctos y son responsabilidad del emisor.&amp;R&amp;P/&amp;N</oddFooter>
  </headerFooter>
  <rowBreaks count="1" manualBreakCount="1">
    <brk id="16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3"/>
  <sheetViews>
    <sheetView showGridLines="0" showRowColHeaders="0" tabSelected="1" view="pageBreakPreview" zoomScale="90" zoomScaleNormal="100" zoomScaleSheetLayoutView="90" workbookViewId="0">
      <selection activeCell="B255" sqref="B255"/>
    </sheetView>
  </sheetViews>
  <sheetFormatPr baseColWidth="10" defaultColWidth="9.140625" defaultRowHeight="11.25" x14ac:dyDescent="0.2"/>
  <cols>
    <col min="1" max="1" width="10" style="13" customWidth="1"/>
    <col min="2" max="2" width="83" style="13" customWidth="1"/>
    <col min="3" max="4" width="15.7109375" style="13" customWidth="1"/>
    <col min="5" max="5" width="16.7109375" style="13" customWidth="1"/>
    <col min="6" max="16384" width="9.140625" style="13"/>
  </cols>
  <sheetData>
    <row r="1" spans="1:5" s="16" customFormat="1" ht="18.95" customHeight="1" x14ac:dyDescent="0.25">
      <c r="A1" s="109" t="s">
        <v>537</v>
      </c>
      <c r="B1" s="109"/>
      <c r="C1" s="109"/>
      <c r="D1" s="41" t="s">
        <v>526</v>
      </c>
      <c r="E1" s="42">
        <v>2021</v>
      </c>
    </row>
    <row r="2" spans="1:5" s="12" customFormat="1" ht="18.95" customHeight="1" x14ac:dyDescent="0.25">
      <c r="A2" s="109" t="s">
        <v>533</v>
      </c>
      <c r="B2" s="109"/>
      <c r="C2" s="109"/>
      <c r="D2" s="41" t="s">
        <v>531</v>
      </c>
      <c r="E2" s="42" t="str">
        <f>'Notas a los Edos Financieros'!E2</f>
        <v>TRIMESTRAL</v>
      </c>
    </row>
    <row r="3" spans="1:5" s="12" customFormat="1" ht="18.95" customHeight="1" x14ac:dyDescent="0.25">
      <c r="A3" s="109" t="s">
        <v>538</v>
      </c>
      <c r="B3" s="109"/>
      <c r="C3" s="109"/>
      <c r="D3" s="41" t="s">
        <v>532</v>
      </c>
      <c r="E3" s="42">
        <v>4</v>
      </c>
    </row>
    <row r="4" spans="1:5" x14ac:dyDescent="0.2">
      <c r="A4" s="72" t="s">
        <v>130</v>
      </c>
      <c r="B4" s="76"/>
      <c r="C4" s="76"/>
      <c r="D4" s="76"/>
      <c r="E4" s="76"/>
    </row>
    <row r="6" spans="1:5" x14ac:dyDescent="0.2">
      <c r="A6" s="78" t="s">
        <v>505</v>
      </c>
      <c r="B6" s="78"/>
      <c r="C6" s="78"/>
      <c r="D6" s="78"/>
      <c r="E6" s="78"/>
    </row>
    <row r="7" spans="1:5" x14ac:dyDescent="0.2">
      <c r="A7" s="78" t="s">
        <v>95</v>
      </c>
      <c r="B7" s="78" t="s">
        <v>92</v>
      </c>
      <c r="C7" s="78" t="s">
        <v>93</v>
      </c>
      <c r="D7" s="78" t="s">
        <v>239</v>
      </c>
      <c r="E7" s="78"/>
    </row>
    <row r="8" spans="1:5" x14ac:dyDescent="0.2">
      <c r="A8" s="30">
        <v>4100</v>
      </c>
      <c r="B8" s="31" t="s">
        <v>240</v>
      </c>
      <c r="C8" s="34">
        <f>SUM(C9+C19+C25+C28+C34+C37+C46)</f>
        <v>239329774.47999999</v>
      </c>
      <c r="D8" s="35"/>
      <c r="E8" s="29"/>
    </row>
    <row r="9" spans="1:5" x14ac:dyDescent="0.2">
      <c r="A9" s="30">
        <v>4110</v>
      </c>
      <c r="B9" s="31" t="s">
        <v>241</v>
      </c>
      <c r="C9" s="34">
        <f>SUM(C10:C18)</f>
        <v>110054425.78999999</v>
      </c>
      <c r="D9" s="35"/>
      <c r="E9" s="29"/>
    </row>
    <row r="10" spans="1:5" x14ac:dyDescent="0.2">
      <c r="A10" s="30">
        <v>4111</v>
      </c>
      <c r="B10" s="31" t="s">
        <v>242</v>
      </c>
      <c r="C10" s="34">
        <v>1752497.49</v>
      </c>
      <c r="D10" s="35"/>
      <c r="E10" s="29"/>
    </row>
    <row r="11" spans="1:5" x14ac:dyDescent="0.2">
      <c r="A11" s="30">
        <v>4112</v>
      </c>
      <c r="B11" s="31" t="s">
        <v>243</v>
      </c>
      <c r="C11" s="34">
        <v>84718207.549999997</v>
      </c>
      <c r="D11" s="35"/>
      <c r="E11" s="29"/>
    </row>
    <row r="12" spans="1:5" x14ac:dyDescent="0.2">
      <c r="A12" s="30">
        <v>4113</v>
      </c>
      <c r="B12" s="31" t="s">
        <v>244</v>
      </c>
      <c r="C12" s="34">
        <v>16945025.690000001</v>
      </c>
      <c r="D12" s="35"/>
      <c r="E12" s="29"/>
    </row>
    <row r="13" spans="1:5" x14ac:dyDescent="0.2">
      <c r="A13" s="30">
        <v>4114</v>
      </c>
      <c r="B13" s="31" t="s">
        <v>245</v>
      </c>
      <c r="C13" s="34">
        <v>0</v>
      </c>
      <c r="D13" s="35"/>
      <c r="E13" s="29"/>
    </row>
    <row r="14" spans="1:5" x14ac:dyDescent="0.2">
      <c r="A14" s="30">
        <v>4115</v>
      </c>
      <c r="B14" s="31" t="s">
        <v>246</v>
      </c>
      <c r="C14" s="34">
        <v>0</v>
      </c>
      <c r="D14" s="35"/>
      <c r="E14" s="29"/>
    </row>
    <row r="15" spans="1:5" x14ac:dyDescent="0.2">
      <c r="A15" s="30">
        <v>4116</v>
      </c>
      <c r="B15" s="31" t="s">
        <v>247</v>
      </c>
      <c r="C15" s="34">
        <v>0</v>
      </c>
      <c r="D15" s="35"/>
      <c r="E15" s="29"/>
    </row>
    <row r="16" spans="1:5" x14ac:dyDescent="0.2">
      <c r="A16" s="30">
        <v>4117</v>
      </c>
      <c r="B16" s="31" t="s">
        <v>248</v>
      </c>
      <c r="C16" s="34">
        <v>6638695.0599999996</v>
      </c>
      <c r="D16" s="35"/>
      <c r="E16" s="29"/>
    </row>
    <row r="17" spans="1:5" ht="22.5" x14ac:dyDescent="0.2">
      <c r="A17" s="30">
        <v>4118</v>
      </c>
      <c r="B17" s="32" t="s">
        <v>428</v>
      </c>
      <c r="C17" s="34">
        <v>0</v>
      </c>
      <c r="D17" s="35"/>
      <c r="E17" s="29"/>
    </row>
    <row r="18" spans="1:5" x14ac:dyDescent="0.2">
      <c r="A18" s="30">
        <v>4119</v>
      </c>
      <c r="B18" s="31" t="s">
        <v>249</v>
      </c>
      <c r="C18" s="34">
        <v>0</v>
      </c>
      <c r="D18" s="35"/>
      <c r="E18" s="29"/>
    </row>
    <row r="19" spans="1:5" x14ac:dyDescent="0.2">
      <c r="A19" s="30">
        <v>4120</v>
      </c>
      <c r="B19" s="31" t="s">
        <v>250</v>
      </c>
      <c r="C19" s="34">
        <f>SUM(C20:C24)</f>
        <v>0</v>
      </c>
      <c r="D19" s="35"/>
      <c r="E19" s="29"/>
    </row>
    <row r="20" spans="1:5" x14ac:dyDescent="0.2">
      <c r="A20" s="30">
        <v>4121</v>
      </c>
      <c r="B20" s="31" t="s">
        <v>251</v>
      </c>
      <c r="C20" s="34">
        <v>0</v>
      </c>
      <c r="D20" s="35"/>
      <c r="E20" s="29"/>
    </row>
    <row r="21" spans="1:5" x14ac:dyDescent="0.2">
      <c r="A21" s="30">
        <v>4122</v>
      </c>
      <c r="B21" s="31" t="s">
        <v>429</v>
      </c>
      <c r="C21" s="34">
        <v>0</v>
      </c>
      <c r="D21" s="35"/>
      <c r="E21" s="29"/>
    </row>
    <row r="22" spans="1:5" x14ac:dyDescent="0.2">
      <c r="A22" s="30">
        <v>4123</v>
      </c>
      <c r="B22" s="31" t="s">
        <v>252</v>
      </c>
      <c r="C22" s="34">
        <v>0</v>
      </c>
      <c r="D22" s="35"/>
      <c r="E22" s="29"/>
    </row>
    <row r="23" spans="1:5" x14ac:dyDescent="0.2">
      <c r="A23" s="30">
        <v>4124</v>
      </c>
      <c r="B23" s="31" t="s">
        <v>253</v>
      </c>
      <c r="C23" s="34">
        <v>0</v>
      </c>
      <c r="D23" s="35"/>
      <c r="E23" s="29"/>
    </row>
    <row r="24" spans="1:5" x14ac:dyDescent="0.2">
      <c r="A24" s="30">
        <v>4129</v>
      </c>
      <c r="B24" s="31" t="s">
        <v>254</v>
      </c>
      <c r="C24" s="34">
        <v>0</v>
      </c>
      <c r="D24" s="35"/>
      <c r="E24" s="29"/>
    </row>
    <row r="25" spans="1:5" x14ac:dyDescent="0.2">
      <c r="A25" s="30">
        <v>4130</v>
      </c>
      <c r="B25" s="31" t="s">
        <v>255</v>
      </c>
      <c r="C25" s="34">
        <f>SUM(C26:C27)</f>
        <v>0</v>
      </c>
      <c r="D25" s="35"/>
      <c r="E25" s="29"/>
    </row>
    <row r="26" spans="1:5" x14ac:dyDescent="0.2">
      <c r="A26" s="30">
        <v>4131</v>
      </c>
      <c r="B26" s="31" t="s">
        <v>256</v>
      </c>
      <c r="C26" s="34">
        <v>0</v>
      </c>
      <c r="D26" s="35"/>
      <c r="E26" s="29"/>
    </row>
    <row r="27" spans="1:5" ht="22.5" x14ac:dyDescent="0.2">
      <c r="A27" s="30">
        <v>4132</v>
      </c>
      <c r="B27" s="32" t="s">
        <v>430</v>
      </c>
      <c r="C27" s="34">
        <v>0</v>
      </c>
      <c r="D27" s="35"/>
      <c r="E27" s="29"/>
    </row>
    <row r="28" spans="1:5" x14ac:dyDescent="0.2">
      <c r="A28" s="30">
        <v>4140</v>
      </c>
      <c r="B28" s="31" t="s">
        <v>257</v>
      </c>
      <c r="C28" s="34">
        <f>SUM(C29:C33)</f>
        <v>97594620.870000005</v>
      </c>
      <c r="D28" s="35"/>
      <c r="E28" s="29"/>
    </row>
    <row r="29" spans="1:5" x14ac:dyDescent="0.2">
      <c r="A29" s="30">
        <v>4141</v>
      </c>
      <c r="B29" s="31" t="s">
        <v>258</v>
      </c>
      <c r="C29" s="34">
        <v>37065462.450000003</v>
      </c>
      <c r="D29" s="35"/>
      <c r="E29" s="29"/>
    </row>
    <row r="30" spans="1:5" x14ac:dyDescent="0.2">
      <c r="A30" s="30">
        <v>4143</v>
      </c>
      <c r="B30" s="31" t="s">
        <v>259</v>
      </c>
      <c r="C30" s="34">
        <v>59834940.200000003</v>
      </c>
      <c r="D30" s="35"/>
      <c r="E30" s="29"/>
    </row>
    <row r="31" spans="1:5" x14ac:dyDescent="0.2">
      <c r="A31" s="30">
        <v>4144</v>
      </c>
      <c r="B31" s="31" t="s">
        <v>260</v>
      </c>
      <c r="C31" s="34">
        <v>694218.22</v>
      </c>
      <c r="D31" s="35"/>
      <c r="E31" s="29"/>
    </row>
    <row r="32" spans="1:5" ht="22.5" x14ac:dyDescent="0.2">
      <c r="A32" s="30">
        <v>4145</v>
      </c>
      <c r="B32" s="32" t="s">
        <v>431</v>
      </c>
      <c r="C32" s="34">
        <v>0</v>
      </c>
      <c r="D32" s="35"/>
      <c r="E32" s="29"/>
    </row>
    <row r="33" spans="1:5" x14ac:dyDescent="0.2">
      <c r="A33" s="30">
        <v>4149</v>
      </c>
      <c r="B33" s="31" t="s">
        <v>261</v>
      </c>
      <c r="C33" s="34">
        <v>0</v>
      </c>
      <c r="D33" s="35"/>
      <c r="E33" s="29"/>
    </row>
    <row r="34" spans="1:5" x14ac:dyDescent="0.2">
      <c r="A34" s="30">
        <v>4150</v>
      </c>
      <c r="B34" s="31" t="s">
        <v>432</v>
      </c>
      <c r="C34" s="34">
        <f>SUM(C35:C36)</f>
        <v>9494104.8499999996</v>
      </c>
      <c r="D34" s="35"/>
      <c r="E34" s="29"/>
    </row>
    <row r="35" spans="1:5" x14ac:dyDescent="0.2">
      <c r="A35" s="30">
        <v>4151</v>
      </c>
      <c r="B35" s="31" t="s">
        <v>432</v>
      </c>
      <c r="C35" s="34">
        <v>9494104.8499999996</v>
      </c>
      <c r="D35" s="35"/>
      <c r="E35" s="29"/>
    </row>
    <row r="36" spans="1:5" ht="22.5" x14ac:dyDescent="0.2">
      <c r="A36" s="30">
        <v>4154</v>
      </c>
      <c r="B36" s="32" t="s">
        <v>433</v>
      </c>
      <c r="C36" s="34">
        <v>0</v>
      </c>
      <c r="D36" s="35"/>
      <c r="E36" s="29"/>
    </row>
    <row r="37" spans="1:5" x14ac:dyDescent="0.2">
      <c r="A37" s="30">
        <v>4160</v>
      </c>
      <c r="B37" s="31" t="s">
        <v>434</v>
      </c>
      <c r="C37" s="34">
        <f>SUM(C38:C45)</f>
        <v>22186622.970000003</v>
      </c>
      <c r="D37" s="35"/>
      <c r="E37" s="29"/>
    </row>
    <row r="38" spans="1:5" x14ac:dyDescent="0.2">
      <c r="A38" s="30">
        <v>4161</v>
      </c>
      <c r="B38" s="31" t="s">
        <v>262</v>
      </c>
      <c r="C38" s="34">
        <v>0</v>
      </c>
      <c r="D38" s="35"/>
      <c r="E38" s="29"/>
    </row>
    <row r="39" spans="1:5" x14ac:dyDescent="0.2">
      <c r="A39" s="30">
        <v>4162</v>
      </c>
      <c r="B39" s="31" t="s">
        <v>263</v>
      </c>
      <c r="C39" s="34">
        <v>21833591.030000001</v>
      </c>
      <c r="D39" s="35"/>
      <c r="E39" s="29"/>
    </row>
    <row r="40" spans="1:5" x14ac:dyDescent="0.2">
      <c r="A40" s="30">
        <v>4163</v>
      </c>
      <c r="B40" s="31" t="s">
        <v>264</v>
      </c>
      <c r="C40" s="34">
        <v>0</v>
      </c>
      <c r="D40" s="35"/>
      <c r="E40" s="29"/>
    </row>
    <row r="41" spans="1:5" x14ac:dyDescent="0.2">
      <c r="A41" s="30">
        <v>4164</v>
      </c>
      <c r="B41" s="31" t="s">
        <v>265</v>
      </c>
      <c r="C41" s="34">
        <v>0</v>
      </c>
      <c r="D41" s="35"/>
      <c r="E41" s="29"/>
    </row>
    <row r="42" spans="1:5" x14ac:dyDescent="0.2">
      <c r="A42" s="30">
        <v>4165</v>
      </c>
      <c r="B42" s="31" t="s">
        <v>266</v>
      </c>
      <c r="C42" s="34">
        <v>86927.09</v>
      </c>
      <c r="D42" s="35"/>
      <c r="E42" s="29"/>
    </row>
    <row r="43" spans="1:5" ht="22.5" x14ac:dyDescent="0.2">
      <c r="A43" s="30">
        <v>4166</v>
      </c>
      <c r="B43" s="32" t="s">
        <v>435</v>
      </c>
      <c r="C43" s="34">
        <v>0</v>
      </c>
      <c r="D43" s="35"/>
      <c r="E43" s="29"/>
    </row>
    <row r="44" spans="1:5" x14ac:dyDescent="0.2">
      <c r="A44" s="30">
        <v>4168</v>
      </c>
      <c r="B44" s="31" t="s">
        <v>267</v>
      </c>
      <c r="C44" s="34">
        <v>33958.35</v>
      </c>
      <c r="D44" s="35"/>
      <c r="E44" s="29"/>
    </row>
    <row r="45" spans="1:5" x14ac:dyDescent="0.2">
      <c r="A45" s="30">
        <v>4169</v>
      </c>
      <c r="B45" s="31" t="s">
        <v>268</v>
      </c>
      <c r="C45" s="34">
        <v>232146.5</v>
      </c>
      <c r="D45" s="35"/>
      <c r="E45" s="29"/>
    </row>
    <row r="46" spans="1:5" x14ac:dyDescent="0.2">
      <c r="A46" s="30">
        <v>4170</v>
      </c>
      <c r="B46" s="31" t="s">
        <v>436</v>
      </c>
      <c r="C46" s="34">
        <f>SUM(C47:C54)</f>
        <v>0</v>
      </c>
      <c r="D46" s="35"/>
      <c r="E46" s="29"/>
    </row>
    <row r="47" spans="1:5" x14ac:dyDescent="0.2">
      <c r="A47" s="30">
        <v>4171</v>
      </c>
      <c r="B47" s="31" t="s">
        <v>437</v>
      </c>
      <c r="C47" s="34">
        <v>0</v>
      </c>
      <c r="D47" s="35"/>
      <c r="E47" s="29"/>
    </row>
    <row r="48" spans="1:5" x14ac:dyDescent="0.2">
      <c r="A48" s="30">
        <v>4172</v>
      </c>
      <c r="B48" s="31" t="s">
        <v>438</v>
      </c>
      <c r="C48" s="34">
        <v>0</v>
      </c>
      <c r="D48" s="35"/>
      <c r="E48" s="29"/>
    </row>
    <row r="49" spans="1:5" ht="22.5" x14ac:dyDescent="0.2">
      <c r="A49" s="30">
        <v>4173</v>
      </c>
      <c r="B49" s="32" t="s">
        <v>439</v>
      </c>
      <c r="C49" s="34">
        <v>0</v>
      </c>
      <c r="D49" s="35"/>
      <c r="E49" s="29"/>
    </row>
    <row r="50" spans="1:5" ht="22.5" x14ac:dyDescent="0.2">
      <c r="A50" s="30">
        <v>4174</v>
      </c>
      <c r="B50" s="32" t="s">
        <v>440</v>
      </c>
      <c r="C50" s="34">
        <v>0</v>
      </c>
      <c r="D50" s="35"/>
      <c r="E50" s="29"/>
    </row>
    <row r="51" spans="1:5" ht="22.5" x14ac:dyDescent="0.2">
      <c r="A51" s="30">
        <v>4175</v>
      </c>
      <c r="B51" s="32" t="s">
        <v>441</v>
      </c>
      <c r="C51" s="34">
        <v>0</v>
      </c>
      <c r="D51" s="35"/>
      <c r="E51" s="29"/>
    </row>
    <row r="52" spans="1:5" ht="22.5" x14ac:dyDescent="0.2">
      <c r="A52" s="30">
        <v>4176</v>
      </c>
      <c r="B52" s="32" t="s">
        <v>442</v>
      </c>
      <c r="C52" s="34">
        <v>0</v>
      </c>
      <c r="D52" s="35"/>
      <c r="E52" s="29"/>
    </row>
    <row r="53" spans="1:5" ht="22.5" x14ac:dyDescent="0.2">
      <c r="A53" s="30">
        <v>4177</v>
      </c>
      <c r="B53" s="32" t="s">
        <v>443</v>
      </c>
      <c r="C53" s="34">
        <v>0</v>
      </c>
      <c r="D53" s="35"/>
      <c r="E53" s="29"/>
    </row>
    <row r="54" spans="1:5" ht="22.5" x14ac:dyDescent="0.2">
      <c r="A54" s="30">
        <v>4178</v>
      </c>
      <c r="B54" s="32" t="s">
        <v>444</v>
      </c>
      <c r="C54" s="34">
        <v>0</v>
      </c>
      <c r="D54" s="35"/>
      <c r="E54" s="29"/>
    </row>
    <row r="55" spans="1:5" x14ac:dyDescent="0.2">
      <c r="A55" s="30"/>
      <c r="B55" s="32"/>
      <c r="C55" s="34"/>
      <c r="D55" s="35"/>
      <c r="E55" s="29"/>
    </row>
    <row r="56" spans="1:5" x14ac:dyDescent="0.2">
      <c r="A56" s="78" t="s">
        <v>504</v>
      </c>
      <c r="B56" s="78"/>
      <c r="C56" s="78"/>
      <c r="D56" s="78"/>
      <c r="E56" s="78"/>
    </row>
    <row r="57" spans="1:5" x14ac:dyDescent="0.2">
      <c r="A57" s="78" t="s">
        <v>95</v>
      </c>
      <c r="B57" s="78" t="s">
        <v>92</v>
      </c>
      <c r="C57" s="78" t="s">
        <v>93</v>
      </c>
      <c r="D57" s="78" t="s">
        <v>239</v>
      </c>
      <c r="E57" s="78"/>
    </row>
    <row r="58" spans="1:5" ht="33.75" x14ac:dyDescent="0.2">
      <c r="A58" s="30">
        <v>4200</v>
      </c>
      <c r="B58" s="32" t="s">
        <v>445</v>
      </c>
      <c r="C58" s="34">
        <f>+C59+C65</f>
        <v>540105340.83000004</v>
      </c>
      <c r="D58" s="35"/>
      <c r="E58" s="29"/>
    </row>
    <row r="59" spans="1:5" ht="22.5" x14ac:dyDescent="0.2">
      <c r="A59" s="30">
        <v>4210</v>
      </c>
      <c r="B59" s="32" t="s">
        <v>446</v>
      </c>
      <c r="C59" s="34">
        <f>SUM(C60:C64)</f>
        <v>540105340.83000004</v>
      </c>
      <c r="D59" s="35"/>
      <c r="E59" s="29"/>
    </row>
    <row r="60" spans="1:5" x14ac:dyDescent="0.2">
      <c r="A60" s="30">
        <v>4211</v>
      </c>
      <c r="B60" s="31" t="s">
        <v>269</v>
      </c>
      <c r="C60" s="34">
        <v>307966381.94</v>
      </c>
      <c r="D60" s="35"/>
      <c r="E60" s="29"/>
    </row>
    <row r="61" spans="1:5" x14ac:dyDescent="0.2">
      <c r="A61" s="30">
        <v>4212</v>
      </c>
      <c r="B61" s="31" t="s">
        <v>270</v>
      </c>
      <c r="C61" s="34">
        <v>170891238</v>
      </c>
      <c r="D61" s="35"/>
      <c r="E61" s="29"/>
    </row>
    <row r="62" spans="1:5" x14ac:dyDescent="0.2">
      <c r="A62" s="30">
        <v>4213</v>
      </c>
      <c r="B62" s="31" t="s">
        <v>271</v>
      </c>
      <c r="C62" s="34">
        <v>57145154.380000003</v>
      </c>
      <c r="D62" s="35"/>
      <c r="E62" s="29"/>
    </row>
    <row r="63" spans="1:5" x14ac:dyDescent="0.2">
      <c r="A63" s="30">
        <v>4214</v>
      </c>
      <c r="B63" s="31" t="s">
        <v>447</v>
      </c>
      <c r="C63" s="34">
        <v>4102566.51</v>
      </c>
      <c r="D63" s="35"/>
      <c r="E63" s="29"/>
    </row>
    <row r="64" spans="1:5" x14ac:dyDescent="0.2">
      <c r="A64" s="30">
        <v>4215</v>
      </c>
      <c r="B64" s="31" t="s">
        <v>448</v>
      </c>
      <c r="C64" s="34">
        <v>0</v>
      </c>
      <c r="D64" s="35"/>
      <c r="E64" s="29"/>
    </row>
    <row r="65" spans="1:5" x14ac:dyDescent="0.2">
      <c r="A65" s="30">
        <v>4220</v>
      </c>
      <c r="B65" s="31" t="s">
        <v>272</v>
      </c>
      <c r="C65" s="34">
        <f>SUM(C66:C69)</f>
        <v>0</v>
      </c>
      <c r="D65" s="35"/>
      <c r="E65" s="29"/>
    </row>
    <row r="66" spans="1:5" x14ac:dyDescent="0.2">
      <c r="A66" s="30">
        <v>4221</v>
      </c>
      <c r="B66" s="31" t="s">
        <v>273</v>
      </c>
      <c r="C66" s="34">
        <v>0</v>
      </c>
      <c r="D66" s="35"/>
      <c r="E66" s="29"/>
    </row>
    <row r="67" spans="1:5" x14ac:dyDescent="0.2">
      <c r="A67" s="30">
        <v>4223</v>
      </c>
      <c r="B67" s="31" t="s">
        <v>274</v>
      </c>
      <c r="C67" s="34">
        <v>0</v>
      </c>
      <c r="D67" s="35"/>
      <c r="E67" s="29"/>
    </row>
    <row r="68" spans="1:5" x14ac:dyDescent="0.2">
      <c r="A68" s="30">
        <v>4225</v>
      </c>
      <c r="B68" s="31" t="s">
        <v>276</v>
      </c>
      <c r="C68" s="34">
        <v>0</v>
      </c>
      <c r="D68" s="35"/>
      <c r="E68" s="29"/>
    </row>
    <row r="69" spans="1:5" x14ac:dyDescent="0.2">
      <c r="A69" s="30">
        <v>4227</v>
      </c>
      <c r="B69" s="31" t="s">
        <v>449</v>
      </c>
      <c r="C69" s="34">
        <v>0</v>
      </c>
      <c r="D69" s="35"/>
      <c r="E69" s="29"/>
    </row>
    <row r="70" spans="1:5" x14ac:dyDescent="0.2">
      <c r="A70" s="29"/>
      <c r="B70" s="29"/>
      <c r="C70" s="29"/>
      <c r="D70" s="29"/>
      <c r="E70" s="29"/>
    </row>
    <row r="71" spans="1:5" x14ac:dyDescent="0.2">
      <c r="A71" s="78" t="s">
        <v>512</v>
      </c>
      <c r="B71" s="78"/>
      <c r="C71" s="78"/>
      <c r="D71" s="78"/>
      <c r="E71" s="78"/>
    </row>
    <row r="72" spans="1:5" x14ac:dyDescent="0.2">
      <c r="A72" s="78" t="s">
        <v>95</v>
      </c>
      <c r="B72" s="78" t="s">
        <v>92</v>
      </c>
      <c r="C72" s="78" t="s">
        <v>93</v>
      </c>
      <c r="D72" s="78" t="s">
        <v>96</v>
      </c>
      <c r="E72" s="78" t="s">
        <v>141</v>
      </c>
    </row>
    <row r="73" spans="1:5" x14ac:dyDescent="0.2">
      <c r="A73" s="33">
        <v>4300</v>
      </c>
      <c r="B73" s="31" t="s">
        <v>277</v>
      </c>
      <c r="C73" s="34">
        <f>C74+C77+C83+C85+C87</f>
        <v>0</v>
      </c>
      <c r="D73" s="31"/>
      <c r="E73" s="31"/>
    </row>
    <row r="74" spans="1:5" x14ac:dyDescent="0.2">
      <c r="A74" s="33">
        <v>4310</v>
      </c>
      <c r="B74" s="31" t="s">
        <v>278</v>
      </c>
      <c r="C74" s="34">
        <f>SUM(C75:C76)</f>
        <v>0</v>
      </c>
      <c r="D74" s="31"/>
      <c r="E74" s="31"/>
    </row>
    <row r="75" spans="1:5" x14ac:dyDescent="0.2">
      <c r="A75" s="33">
        <v>4311</v>
      </c>
      <c r="B75" s="31" t="s">
        <v>450</v>
      </c>
      <c r="C75" s="34">
        <v>0</v>
      </c>
      <c r="D75" s="31"/>
      <c r="E75" s="31"/>
    </row>
    <row r="76" spans="1:5" x14ac:dyDescent="0.2">
      <c r="A76" s="33">
        <v>4319</v>
      </c>
      <c r="B76" s="31" t="s">
        <v>279</v>
      </c>
      <c r="C76" s="34">
        <v>0</v>
      </c>
      <c r="D76" s="31"/>
      <c r="E76" s="31"/>
    </row>
    <row r="77" spans="1:5" x14ac:dyDescent="0.2">
      <c r="A77" s="33">
        <v>4320</v>
      </c>
      <c r="B77" s="31" t="s">
        <v>280</v>
      </c>
      <c r="C77" s="34">
        <f>SUM(C78:C82)</f>
        <v>0</v>
      </c>
      <c r="D77" s="31"/>
      <c r="E77" s="31"/>
    </row>
    <row r="78" spans="1:5" x14ac:dyDescent="0.2">
      <c r="A78" s="33">
        <v>4321</v>
      </c>
      <c r="B78" s="31" t="s">
        <v>281</v>
      </c>
      <c r="C78" s="34">
        <v>0</v>
      </c>
      <c r="D78" s="31"/>
      <c r="E78" s="31"/>
    </row>
    <row r="79" spans="1:5" x14ac:dyDescent="0.2">
      <c r="A79" s="33">
        <v>4322</v>
      </c>
      <c r="B79" s="31" t="s">
        <v>282</v>
      </c>
      <c r="C79" s="34">
        <v>0</v>
      </c>
      <c r="D79" s="31"/>
      <c r="E79" s="31"/>
    </row>
    <row r="80" spans="1:5" x14ac:dyDescent="0.2">
      <c r="A80" s="33">
        <v>4323</v>
      </c>
      <c r="B80" s="31" t="s">
        <v>283</v>
      </c>
      <c r="C80" s="34">
        <v>0</v>
      </c>
      <c r="D80" s="31"/>
      <c r="E80" s="31"/>
    </row>
    <row r="81" spans="1:5" x14ac:dyDescent="0.2">
      <c r="A81" s="33">
        <v>4324</v>
      </c>
      <c r="B81" s="31" t="s">
        <v>284</v>
      </c>
      <c r="C81" s="34">
        <v>0</v>
      </c>
      <c r="D81" s="31"/>
      <c r="E81" s="31"/>
    </row>
    <row r="82" spans="1:5" x14ac:dyDescent="0.2">
      <c r="A82" s="33">
        <v>4325</v>
      </c>
      <c r="B82" s="31" t="s">
        <v>285</v>
      </c>
      <c r="C82" s="34">
        <v>0</v>
      </c>
      <c r="D82" s="31"/>
      <c r="E82" s="31"/>
    </row>
    <row r="83" spans="1:5" x14ac:dyDescent="0.2">
      <c r="A83" s="33">
        <v>4330</v>
      </c>
      <c r="B83" s="31" t="s">
        <v>286</v>
      </c>
      <c r="C83" s="34">
        <f>SUM(C84)</f>
        <v>0</v>
      </c>
      <c r="D83" s="31"/>
      <c r="E83" s="31"/>
    </row>
    <row r="84" spans="1:5" x14ac:dyDescent="0.2">
      <c r="A84" s="33">
        <v>4331</v>
      </c>
      <c r="B84" s="31" t="s">
        <v>286</v>
      </c>
      <c r="C84" s="34">
        <v>0</v>
      </c>
      <c r="D84" s="31"/>
      <c r="E84" s="31"/>
    </row>
    <row r="85" spans="1:5" x14ac:dyDescent="0.2">
      <c r="A85" s="33">
        <v>4340</v>
      </c>
      <c r="B85" s="31" t="s">
        <v>287</v>
      </c>
      <c r="C85" s="34">
        <f>SUM(C86)</f>
        <v>0</v>
      </c>
      <c r="D85" s="31"/>
      <c r="E85" s="31"/>
    </row>
    <row r="86" spans="1:5" x14ac:dyDescent="0.2">
      <c r="A86" s="33">
        <v>4341</v>
      </c>
      <c r="B86" s="31" t="s">
        <v>287</v>
      </c>
      <c r="C86" s="34">
        <v>0</v>
      </c>
      <c r="D86" s="31"/>
      <c r="E86" s="31"/>
    </row>
    <row r="87" spans="1:5" x14ac:dyDescent="0.2">
      <c r="A87" s="33">
        <v>4390</v>
      </c>
      <c r="B87" s="31" t="s">
        <v>288</v>
      </c>
      <c r="C87" s="34">
        <f>SUM(C88:C102)</f>
        <v>0</v>
      </c>
      <c r="D87" s="31"/>
      <c r="E87" s="31"/>
    </row>
    <row r="88" spans="1:5" x14ac:dyDescent="0.2">
      <c r="A88" s="33">
        <v>4392</v>
      </c>
      <c r="B88" s="31" t="s">
        <v>289</v>
      </c>
      <c r="C88" s="34">
        <v>0</v>
      </c>
      <c r="D88" s="31"/>
      <c r="E88" s="31"/>
    </row>
    <row r="95" spans="1:5" x14ac:dyDescent="0.2">
      <c r="A95" s="78" t="s">
        <v>506</v>
      </c>
      <c r="B95" s="78"/>
      <c r="C95" s="78"/>
      <c r="D95" s="78"/>
      <c r="E95" s="78"/>
    </row>
    <row r="96" spans="1:5" x14ac:dyDescent="0.2">
      <c r="A96" s="78" t="s">
        <v>95</v>
      </c>
      <c r="B96" s="78" t="s">
        <v>92</v>
      </c>
      <c r="C96" s="78" t="s">
        <v>93</v>
      </c>
      <c r="D96" s="78" t="s">
        <v>293</v>
      </c>
      <c r="E96" s="78" t="s">
        <v>141</v>
      </c>
    </row>
    <row r="97" spans="1:5" x14ac:dyDescent="0.2">
      <c r="A97" s="33">
        <v>4393</v>
      </c>
      <c r="B97" s="31" t="s">
        <v>451</v>
      </c>
      <c r="C97" s="34">
        <v>0</v>
      </c>
      <c r="D97" s="31"/>
      <c r="E97" s="31"/>
    </row>
    <row r="98" spans="1:5" s="70" customFormat="1" x14ac:dyDescent="0.2">
      <c r="A98" s="33">
        <v>4394</v>
      </c>
      <c r="B98" s="31" t="s">
        <v>290</v>
      </c>
      <c r="C98" s="34">
        <v>0</v>
      </c>
      <c r="D98" s="31"/>
      <c r="E98" s="31"/>
    </row>
    <row r="99" spans="1:5" s="70" customFormat="1" x14ac:dyDescent="0.2">
      <c r="A99" s="33">
        <v>4395</v>
      </c>
      <c r="B99" s="31" t="s">
        <v>291</v>
      </c>
      <c r="C99" s="34">
        <v>0</v>
      </c>
      <c r="D99" s="31"/>
      <c r="E99" s="31"/>
    </row>
    <row r="100" spans="1:5" s="70" customFormat="1" x14ac:dyDescent="0.2">
      <c r="A100" s="33">
        <v>4396</v>
      </c>
      <c r="B100" s="31" t="s">
        <v>292</v>
      </c>
      <c r="C100" s="34">
        <v>0</v>
      </c>
      <c r="D100" s="31"/>
      <c r="E100" s="31"/>
    </row>
    <row r="101" spans="1:5" s="70" customFormat="1" x14ac:dyDescent="0.2">
      <c r="A101" s="33">
        <v>4397</v>
      </c>
      <c r="B101" s="31" t="s">
        <v>452</v>
      </c>
      <c r="C101" s="34">
        <v>0</v>
      </c>
      <c r="D101" s="31"/>
      <c r="E101" s="31"/>
    </row>
    <row r="102" spans="1:5" x14ac:dyDescent="0.2">
      <c r="A102" s="33">
        <v>4399</v>
      </c>
      <c r="B102" s="31" t="s">
        <v>288</v>
      </c>
      <c r="C102" s="34">
        <v>0</v>
      </c>
      <c r="D102" s="31"/>
      <c r="E102" s="31"/>
    </row>
    <row r="103" spans="1:5" x14ac:dyDescent="0.2">
      <c r="A103" s="33">
        <v>5000</v>
      </c>
      <c r="B103" s="31" t="s">
        <v>294</v>
      </c>
      <c r="C103" s="34">
        <f>C104+C132+C165+C175+C200+C233</f>
        <v>716902274.29000008</v>
      </c>
      <c r="D103" s="79">
        <v>1</v>
      </c>
      <c r="E103" s="31"/>
    </row>
    <row r="104" spans="1:5" x14ac:dyDescent="0.2">
      <c r="A104" s="33">
        <v>5100</v>
      </c>
      <c r="B104" s="31" t="s">
        <v>295</v>
      </c>
      <c r="C104" s="34">
        <f>C105+C112+C122</f>
        <v>595683502.18000007</v>
      </c>
      <c r="D104" s="79">
        <f t="shared" ref="D104:D135" si="0">C104/$C$103</f>
        <v>0.83091311541722801</v>
      </c>
      <c r="E104" s="31"/>
    </row>
    <row r="105" spans="1:5" x14ac:dyDescent="0.2">
      <c r="A105" s="33">
        <v>5110</v>
      </c>
      <c r="B105" s="31" t="s">
        <v>296</v>
      </c>
      <c r="C105" s="34">
        <f>SUM(C106:C111)</f>
        <v>412349791.74000001</v>
      </c>
      <c r="D105" s="79">
        <f t="shared" si="0"/>
        <v>0.57518270833828733</v>
      </c>
      <c r="E105" s="31"/>
    </row>
    <row r="106" spans="1:5" x14ac:dyDescent="0.2">
      <c r="A106" s="33">
        <v>5111</v>
      </c>
      <c r="B106" s="31" t="s">
        <v>297</v>
      </c>
      <c r="C106" s="34">
        <v>113687498.14</v>
      </c>
      <c r="D106" s="79">
        <f t="shared" si="0"/>
        <v>0.15858158387430549</v>
      </c>
      <c r="E106" s="31"/>
    </row>
    <row r="107" spans="1:5" x14ac:dyDescent="0.2">
      <c r="A107" s="33">
        <v>5112</v>
      </c>
      <c r="B107" s="31" t="s">
        <v>298</v>
      </c>
      <c r="C107" s="34">
        <v>47551771.579999998</v>
      </c>
      <c r="D107" s="79">
        <f t="shared" si="0"/>
        <v>6.6329503037347651E-2</v>
      </c>
      <c r="E107" s="31"/>
    </row>
    <row r="108" spans="1:5" x14ac:dyDescent="0.2">
      <c r="A108" s="33">
        <v>5113</v>
      </c>
      <c r="B108" s="31" t="s">
        <v>299</v>
      </c>
      <c r="C108" s="34">
        <v>49714761.68</v>
      </c>
      <c r="D108" s="79">
        <f t="shared" si="0"/>
        <v>6.9346636860980956E-2</v>
      </c>
      <c r="E108" s="31"/>
    </row>
    <row r="109" spans="1:5" x14ac:dyDescent="0.2">
      <c r="A109" s="33">
        <v>5114</v>
      </c>
      <c r="B109" s="31" t="s">
        <v>300</v>
      </c>
      <c r="C109" s="34">
        <v>67185416.620000005</v>
      </c>
      <c r="D109" s="79">
        <f t="shared" si="0"/>
        <v>9.3716283277994278E-2</v>
      </c>
      <c r="E109" s="31"/>
    </row>
    <row r="110" spans="1:5" x14ac:dyDescent="0.2">
      <c r="A110" s="33">
        <v>5115</v>
      </c>
      <c r="B110" s="31" t="s">
        <v>301</v>
      </c>
      <c r="C110" s="34">
        <v>134210343.72</v>
      </c>
      <c r="D110" s="79">
        <f t="shared" si="0"/>
        <v>0.18720870128765899</v>
      </c>
      <c r="E110" s="31"/>
    </row>
    <row r="111" spans="1:5" x14ac:dyDescent="0.2">
      <c r="A111" s="33">
        <v>5116</v>
      </c>
      <c r="B111" s="31" t="s">
        <v>302</v>
      </c>
      <c r="C111" s="34">
        <v>0</v>
      </c>
      <c r="D111" s="79">
        <f t="shared" si="0"/>
        <v>0</v>
      </c>
      <c r="E111" s="31"/>
    </row>
    <row r="112" spans="1:5" x14ac:dyDescent="0.2">
      <c r="A112" s="33">
        <v>5120</v>
      </c>
      <c r="B112" s="31" t="s">
        <v>303</v>
      </c>
      <c r="C112" s="34">
        <f>SUM(C113:C121)</f>
        <v>60555632.040000007</v>
      </c>
      <c r="D112" s="79">
        <f t="shared" si="0"/>
        <v>8.446846133941005E-2</v>
      </c>
      <c r="E112" s="31"/>
    </row>
    <row r="113" spans="1:5" x14ac:dyDescent="0.2">
      <c r="A113" s="33">
        <v>5121</v>
      </c>
      <c r="B113" s="31" t="s">
        <v>304</v>
      </c>
      <c r="C113" s="34">
        <v>5180361.43</v>
      </c>
      <c r="D113" s="79">
        <f t="shared" si="0"/>
        <v>7.2260357035838453E-3</v>
      </c>
      <c r="E113" s="31"/>
    </row>
    <row r="114" spans="1:5" x14ac:dyDescent="0.2">
      <c r="A114" s="33">
        <v>5122</v>
      </c>
      <c r="B114" s="31" t="s">
        <v>305</v>
      </c>
      <c r="C114" s="34">
        <v>4454789.45</v>
      </c>
      <c r="D114" s="79">
        <f t="shared" si="0"/>
        <v>6.2139424155292283E-3</v>
      </c>
      <c r="E114" s="31"/>
    </row>
    <row r="115" spans="1:5" x14ac:dyDescent="0.2">
      <c r="A115" s="33">
        <v>5123</v>
      </c>
      <c r="B115" s="31" t="s">
        <v>306</v>
      </c>
      <c r="C115" s="34">
        <v>0</v>
      </c>
      <c r="D115" s="79">
        <f t="shared" si="0"/>
        <v>0</v>
      </c>
      <c r="E115" s="31"/>
    </row>
    <row r="116" spans="1:5" x14ac:dyDescent="0.2">
      <c r="A116" s="33">
        <v>5124</v>
      </c>
      <c r="B116" s="31" t="s">
        <v>307</v>
      </c>
      <c r="C116" s="34">
        <v>15454384.16</v>
      </c>
      <c r="D116" s="79">
        <f t="shared" si="0"/>
        <v>2.1557169943847074E-2</v>
      </c>
      <c r="E116" s="31"/>
    </row>
    <row r="117" spans="1:5" x14ac:dyDescent="0.2">
      <c r="A117" s="33">
        <v>5125</v>
      </c>
      <c r="B117" s="31" t="s">
        <v>308</v>
      </c>
      <c r="C117" s="34">
        <v>845191.2</v>
      </c>
      <c r="D117" s="79">
        <f t="shared" si="0"/>
        <v>1.1789489729782956E-3</v>
      </c>
      <c r="E117" s="31"/>
    </row>
    <row r="118" spans="1:5" x14ac:dyDescent="0.2">
      <c r="A118" s="33">
        <v>5126</v>
      </c>
      <c r="B118" s="31" t="s">
        <v>309</v>
      </c>
      <c r="C118" s="34">
        <v>31752552.210000001</v>
      </c>
      <c r="D118" s="79">
        <f t="shared" si="0"/>
        <v>4.429132581766021E-2</v>
      </c>
      <c r="E118" s="31"/>
    </row>
    <row r="119" spans="1:5" x14ac:dyDescent="0.2">
      <c r="A119" s="33">
        <v>5127</v>
      </c>
      <c r="B119" s="31" t="s">
        <v>310</v>
      </c>
      <c r="C119" s="34">
        <v>1689078.53</v>
      </c>
      <c r="D119" s="79">
        <f t="shared" si="0"/>
        <v>2.356079190392883E-3</v>
      </c>
      <c r="E119" s="31"/>
    </row>
    <row r="120" spans="1:5" x14ac:dyDescent="0.2">
      <c r="A120" s="33">
        <v>5128</v>
      </c>
      <c r="B120" s="31" t="s">
        <v>311</v>
      </c>
      <c r="C120" s="34">
        <v>71164.84</v>
      </c>
      <c r="D120" s="79">
        <f t="shared" si="0"/>
        <v>9.9267142192399453E-5</v>
      </c>
      <c r="E120" s="31"/>
    </row>
    <row r="121" spans="1:5" x14ac:dyDescent="0.2">
      <c r="A121" s="33">
        <v>5129</v>
      </c>
      <c r="B121" s="31" t="s">
        <v>312</v>
      </c>
      <c r="C121" s="34">
        <v>1108110.22</v>
      </c>
      <c r="D121" s="79">
        <f t="shared" si="0"/>
        <v>1.5456921532261021E-3</v>
      </c>
      <c r="E121" s="31"/>
    </row>
    <row r="122" spans="1:5" x14ac:dyDescent="0.2">
      <c r="A122" s="33">
        <v>5130</v>
      </c>
      <c r="B122" s="31" t="s">
        <v>313</v>
      </c>
      <c r="C122" s="34">
        <f>SUM(C123:C131)</f>
        <v>122778078.39999999</v>
      </c>
      <c r="D122" s="79">
        <f t="shared" si="0"/>
        <v>0.17126194573953049</v>
      </c>
      <c r="E122" s="31"/>
    </row>
    <row r="123" spans="1:5" x14ac:dyDescent="0.2">
      <c r="A123" s="33">
        <v>5131</v>
      </c>
      <c r="B123" s="31" t="s">
        <v>314</v>
      </c>
      <c r="C123" s="34">
        <v>37948519.329999998</v>
      </c>
      <c r="D123" s="79">
        <f t="shared" si="0"/>
        <v>5.2934020006538754E-2</v>
      </c>
      <c r="E123" s="31"/>
    </row>
    <row r="124" spans="1:5" x14ac:dyDescent="0.2">
      <c r="A124" s="33">
        <v>5132</v>
      </c>
      <c r="B124" s="31" t="s">
        <v>315</v>
      </c>
      <c r="C124" s="34">
        <v>6071594.5700000003</v>
      </c>
      <c r="D124" s="79">
        <f t="shared" si="0"/>
        <v>8.4692081302338417E-3</v>
      </c>
      <c r="E124" s="31"/>
    </row>
    <row r="125" spans="1:5" x14ac:dyDescent="0.2">
      <c r="A125" s="33">
        <v>5133</v>
      </c>
      <c r="B125" s="31" t="s">
        <v>316</v>
      </c>
      <c r="C125" s="34">
        <v>12232928.15</v>
      </c>
      <c r="D125" s="79">
        <f t="shared" si="0"/>
        <v>1.7063592331486393E-2</v>
      </c>
      <c r="E125" s="31"/>
    </row>
    <row r="126" spans="1:5" x14ac:dyDescent="0.2">
      <c r="A126" s="33">
        <v>5134</v>
      </c>
      <c r="B126" s="31" t="s">
        <v>317</v>
      </c>
      <c r="C126" s="34">
        <v>5339807.8099999996</v>
      </c>
      <c r="D126" s="79">
        <f t="shared" si="0"/>
        <v>7.448445906087264E-3</v>
      </c>
      <c r="E126" s="31"/>
    </row>
    <row r="127" spans="1:5" x14ac:dyDescent="0.2">
      <c r="A127" s="33">
        <v>5135</v>
      </c>
      <c r="B127" s="31" t="s">
        <v>318</v>
      </c>
      <c r="C127" s="34">
        <v>32421175.5</v>
      </c>
      <c r="D127" s="79">
        <f t="shared" si="0"/>
        <v>4.5223981932696507E-2</v>
      </c>
      <c r="E127" s="31"/>
    </row>
    <row r="128" spans="1:5" x14ac:dyDescent="0.2">
      <c r="A128" s="33">
        <v>5136</v>
      </c>
      <c r="B128" s="31" t="s">
        <v>319</v>
      </c>
      <c r="C128" s="34">
        <v>7412733.96</v>
      </c>
      <c r="D128" s="79">
        <f t="shared" si="0"/>
        <v>1.0339950403060674E-2</v>
      </c>
      <c r="E128" s="31"/>
    </row>
    <row r="129" spans="1:5" x14ac:dyDescent="0.2">
      <c r="A129" s="33">
        <v>5137</v>
      </c>
      <c r="B129" s="31" t="s">
        <v>320</v>
      </c>
      <c r="C129" s="34">
        <v>414839.08</v>
      </c>
      <c r="D129" s="79">
        <f t="shared" si="0"/>
        <v>5.7865499228726121E-4</v>
      </c>
      <c r="E129" s="31"/>
    </row>
    <row r="130" spans="1:5" x14ac:dyDescent="0.2">
      <c r="A130" s="33">
        <v>5138</v>
      </c>
      <c r="B130" s="31" t="s">
        <v>321</v>
      </c>
      <c r="C130" s="34">
        <v>15543742.289999999</v>
      </c>
      <c r="D130" s="79">
        <f t="shared" si="0"/>
        <v>2.1681814729063435E-2</v>
      </c>
      <c r="E130" s="31"/>
    </row>
    <row r="131" spans="1:5" x14ac:dyDescent="0.2">
      <c r="A131" s="33">
        <v>5139</v>
      </c>
      <c r="B131" s="31" t="s">
        <v>322</v>
      </c>
      <c r="C131" s="34">
        <v>5392737.71</v>
      </c>
      <c r="D131" s="79">
        <f t="shared" si="0"/>
        <v>7.5222773080763569E-3</v>
      </c>
      <c r="E131" s="31"/>
    </row>
    <row r="132" spans="1:5" x14ac:dyDescent="0.2">
      <c r="A132" s="33">
        <v>5200</v>
      </c>
      <c r="B132" s="31" t="s">
        <v>323</v>
      </c>
      <c r="C132" s="34">
        <f>C133+C136+C139+C142+C147+C151+C154+C156+C162</f>
        <v>52188081.920000002</v>
      </c>
      <c r="D132" s="79">
        <f t="shared" si="0"/>
        <v>7.2796647174380377E-2</v>
      </c>
      <c r="E132" s="31"/>
    </row>
    <row r="133" spans="1:5" x14ac:dyDescent="0.2">
      <c r="A133" s="33">
        <v>5210</v>
      </c>
      <c r="B133" s="31" t="s">
        <v>324</v>
      </c>
      <c r="C133" s="34">
        <v>35775530.82</v>
      </c>
      <c r="D133" s="79">
        <f t="shared" si="0"/>
        <v>4.9902939498177881E-2</v>
      </c>
      <c r="E133" s="31"/>
    </row>
    <row r="134" spans="1:5" x14ac:dyDescent="0.2">
      <c r="A134" s="33">
        <v>5211</v>
      </c>
      <c r="B134" s="31" t="s">
        <v>325</v>
      </c>
      <c r="C134" s="34">
        <v>0</v>
      </c>
      <c r="D134" s="79">
        <f t="shared" si="0"/>
        <v>0</v>
      </c>
      <c r="E134" s="31"/>
    </row>
    <row r="135" spans="1:5" x14ac:dyDescent="0.2">
      <c r="A135" s="33">
        <v>5212</v>
      </c>
      <c r="B135" s="31" t="s">
        <v>326</v>
      </c>
      <c r="C135" s="34">
        <v>35775530.82</v>
      </c>
      <c r="D135" s="79">
        <f t="shared" si="0"/>
        <v>4.9902939498177881E-2</v>
      </c>
      <c r="E135" s="31"/>
    </row>
    <row r="136" spans="1:5" x14ac:dyDescent="0.2">
      <c r="A136" s="33">
        <v>5220</v>
      </c>
      <c r="B136" s="31" t="s">
        <v>327</v>
      </c>
      <c r="C136" s="34">
        <v>0</v>
      </c>
      <c r="D136" s="79">
        <f t="shared" ref="D136:D167" si="1">C136/$C$103</f>
        <v>0</v>
      </c>
      <c r="E136" s="31"/>
    </row>
    <row r="137" spans="1:5" x14ac:dyDescent="0.2">
      <c r="A137" s="33">
        <v>5221</v>
      </c>
      <c r="B137" s="31" t="s">
        <v>328</v>
      </c>
      <c r="C137" s="34">
        <v>0</v>
      </c>
      <c r="D137" s="79">
        <f t="shared" si="1"/>
        <v>0</v>
      </c>
      <c r="E137" s="31"/>
    </row>
    <row r="138" spans="1:5" x14ac:dyDescent="0.2">
      <c r="A138" s="33">
        <v>5222</v>
      </c>
      <c r="B138" s="31" t="s">
        <v>329</v>
      </c>
      <c r="C138" s="34">
        <v>0</v>
      </c>
      <c r="D138" s="79">
        <f t="shared" si="1"/>
        <v>0</v>
      </c>
      <c r="E138" s="31"/>
    </row>
    <row r="139" spans="1:5" x14ac:dyDescent="0.2">
      <c r="A139" s="33">
        <v>5230</v>
      </c>
      <c r="B139" s="31" t="s">
        <v>274</v>
      </c>
      <c r="C139" s="34">
        <v>540000</v>
      </c>
      <c r="D139" s="79">
        <f t="shared" si="1"/>
        <v>7.5324074056648917E-4</v>
      </c>
      <c r="E139" s="31"/>
    </row>
    <row r="140" spans="1:5" x14ac:dyDescent="0.2">
      <c r="A140" s="33">
        <v>5231</v>
      </c>
      <c r="B140" s="31" t="s">
        <v>330</v>
      </c>
      <c r="C140" s="34">
        <v>540000</v>
      </c>
      <c r="D140" s="79">
        <f t="shared" si="1"/>
        <v>7.5324074056648917E-4</v>
      </c>
      <c r="E140" s="31"/>
    </row>
    <row r="141" spans="1:5" x14ac:dyDescent="0.2">
      <c r="A141" s="33">
        <v>5232</v>
      </c>
      <c r="B141" s="31" t="s">
        <v>331</v>
      </c>
      <c r="C141" s="34">
        <v>0</v>
      </c>
      <c r="D141" s="79">
        <f t="shared" si="1"/>
        <v>0</v>
      </c>
      <c r="E141" s="31"/>
    </row>
    <row r="142" spans="1:5" x14ac:dyDescent="0.2">
      <c r="A142" s="33">
        <v>5240</v>
      </c>
      <c r="B142" s="31" t="s">
        <v>275</v>
      </c>
      <c r="C142" s="34">
        <v>15872551.1</v>
      </c>
      <c r="D142" s="79">
        <f t="shared" si="1"/>
        <v>2.2140466935636004E-2</v>
      </c>
      <c r="E142" s="31"/>
    </row>
    <row r="143" spans="1:5" x14ac:dyDescent="0.2">
      <c r="A143" s="33">
        <v>5241</v>
      </c>
      <c r="B143" s="31" t="s">
        <v>332</v>
      </c>
      <c r="C143" s="34">
        <v>10825896.51</v>
      </c>
      <c r="D143" s="79">
        <f t="shared" si="1"/>
        <v>1.510093760090476E-2</v>
      </c>
      <c r="E143" s="31"/>
    </row>
    <row r="144" spans="1:5" x14ac:dyDescent="0.2">
      <c r="A144" s="33">
        <v>5242</v>
      </c>
      <c r="B144" s="31" t="s">
        <v>333</v>
      </c>
      <c r="C144" s="34">
        <v>4545000</v>
      </c>
      <c r="D144" s="79">
        <f t="shared" si="1"/>
        <v>6.339776233101284E-3</v>
      </c>
      <c r="E144" s="31"/>
    </row>
    <row r="145" spans="1:5" x14ac:dyDescent="0.2">
      <c r="A145" s="33">
        <v>5243</v>
      </c>
      <c r="B145" s="31" t="s">
        <v>334</v>
      </c>
      <c r="C145" s="34">
        <v>501654.59</v>
      </c>
      <c r="D145" s="79">
        <f t="shared" si="1"/>
        <v>6.9975310162996021E-4</v>
      </c>
      <c r="E145" s="31"/>
    </row>
    <row r="146" spans="1:5" x14ac:dyDescent="0.2">
      <c r="A146" s="33">
        <v>5244</v>
      </c>
      <c r="B146" s="31" t="s">
        <v>335</v>
      </c>
      <c r="C146" s="34">
        <v>0</v>
      </c>
      <c r="D146" s="79">
        <f t="shared" si="1"/>
        <v>0</v>
      </c>
      <c r="E146" s="31"/>
    </row>
    <row r="147" spans="1:5" x14ac:dyDescent="0.2">
      <c r="A147" s="33">
        <v>5250</v>
      </c>
      <c r="B147" s="31" t="s">
        <v>276</v>
      </c>
      <c r="C147" s="34">
        <v>0</v>
      </c>
      <c r="D147" s="79">
        <f t="shared" si="1"/>
        <v>0</v>
      </c>
      <c r="E147" s="31"/>
    </row>
    <row r="148" spans="1:5" x14ac:dyDescent="0.2">
      <c r="A148" s="33">
        <v>5251</v>
      </c>
      <c r="B148" s="31" t="s">
        <v>336</v>
      </c>
      <c r="C148" s="34">
        <v>0</v>
      </c>
      <c r="D148" s="79">
        <f t="shared" si="1"/>
        <v>0</v>
      </c>
      <c r="E148" s="31"/>
    </row>
    <row r="149" spans="1:5" x14ac:dyDescent="0.2">
      <c r="A149" s="33">
        <v>5252</v>
      </c>
      <c r="B149" s="31" t="s">
        <v>337</v>
      </c>
      <c r="C149" s="34">
        <v>0</v>
      </c>
      <c r="D149" s="79">
        <f t="shared" si="1"/>
        <v>0</v>
      </c>
      <c r="E149" s="31"/>
    </row>
    <row r="150" spans="1:5" x14ac:dyDescent="0.2">
      <c r="A150" s="33">
        <v>5259</v>
      </c>
      <c r="B150" s="31" t="s">
        <v>338</v>
      </c>
      <c r="C150" s="34">
        <v>0</v>
      </c>
      <c r="D150" s="79">
        <f t="shared" si="1"/>
        <v>0</v>
      </c>
      <c r="E150" s="31"/>
    </row>
    <row r="151" spans="1:5" x14ac:dyDescent="0.2">
      <c r="A151" s="33">
        <v>5260</v>
      </c>
      <c r="B151" s="31" t="s">
        <v>339</v>
      </c>
      <c r="C151" s="34">
        <v>0</v>
      </c>
      <c r="D151" s="79">
        <f t="shared" si="1"/>
        <v>0</v>
      </c>
      <c r="E151" s="31"/>
    </row>
    <row r="152" spans="1:5" x14ac:dyDescent="0.2">
      <c r="A152" s="33">
        <v>5261</v>
      </c>
      <c r="B152" s="31" t="s">
        <v>340</v>
      </c>
      <c r="C152" s="34">
        <v>0</v>
      </c>
      <c r="D152" s="79">
        <f t="shared" si="1"/>
        <v>0</v>
      </c>
      <c r="E152" s="31"/>
    </row>
    <row r="153" spans="1:5" x14ac:dyDescent="0.2">
      <c r="A153" s="33">
        <v>5262</v>
      </c>
      <c r="B153" s="31" t="s">
        <v>341</v>
      </c>
      <c r="C153" s="34">
        <v>0</v>
      </c>
      <c r="D153" s="79">
        <f t="shared" si="1"/>
        <v>0</v>
      </c>
      <c r="E153" s="31"/>
    </row>
    <row r="154" spans="1:5" x14ac:dyDescent="0.2">
      <c r="A154" s="33">
        <v>5270</v>
      </c>
      <c r="B154" s="31" t="s">
        <v>342</v>
      </c>
      <c r="C154" s="34">
        <v>0</v>
      </c>
      <c r="D154" s="79">
        <f t="shared" si="1"/>
        <v>0</v>
      </c>
      <c r="E154" s="31"/>
    </row>
    <row r="155" spans="1:5" x14ac:dyDescent="0.2">
      <c r="A155" s="33">
        <v>5271</v>
      </c>
      <c r="B155" s="31" t="s">
        <v>343</v>
      </c>
      <c r="C155" s="34">
        <v>0</v>
      </c>
      <c r="D155" s="79">
        <f t="shared" si="1"/>
        <v>0</v>
      </c>
      <c r="E155" s="31"/>
    </row>
    <row r="156" spans="1:5" x14ac:dyDescent="0.2">
      <c r="A156" s="33">
        <v>5280</v>
      </c>
      <c r="B156" s="31" t="s">
        <v>344</v>
      </c>
      <c r="C156" s="34">
        <v>0</v>
      </c>
      <c r="D156" s="79">
        <f t="shared" si="1"/>
        <v>0</v>
      </c>
      <c r="E156" s="31"/>
    </row>
    <row r="157" spans="1:5" x14ac:dyDescent="0.2">
      <c r="A157" s="33">
        <v>5281</v>
      </c>
      <c r="B157" s="31" t="s">
        <v>345</v>
      </c>
      <c r="C157" s="34">
        <v>0</v>
      </c>
      <c r="D157" s="79">
        <f t="shared" si="1"/>
        <v>0</v>
      </c>
      <c r="E157" s="31"/>
    </row>
    <row r="158" spans="1:5" x14ac:dyDescent="0.2">
      <c r="A158" s="33">
        <v>5282</v>
      </c>
      <c r="B158" s="31" t="s">
        <v>346</v>
      </c>
      <c r="C158" s="34">
        <v>0</v>
      </c>
      <c r="D158" s="79">
        <f t="shared" si="1"/>
        <v>0</v>
      </c>
      <c r="E158" s="31"/>
    </row>
    <row r="159" spans="1:5" x14ac:dyDescent="0.2">
      <c r="A159" s="33">
        <v>5283</v>
      </c>
      <c r="B159" s="31" t="s">
        <v>347</v>
      </c>
      <c r="C159" s="34">
        <v>0</v>
      </c>
      <c r="D159" s="79">
        <f t="shared" si="1"/>
        <v>0</v>
      </c>
      <c r="E159" s="31"/>
    </row>
    <row r="160" spans="1:5" x14ac:dyDescent="0.2">
      <c r="A160" s="33">
        <v>5284</v>
      </c>
      <c r="B160" s="31" t="s">
        <v>348</v>
      </c>
      <c r="C160" s="34">
        <v>0</v>
      </c>
      <c r="D160" s="79">
        <f t="shared" si="1"/>
        <v>0</v>
      </c>
      <c r="E160" s="31"/>
    </row>
    <row r="161" spans="1:5" x14ac:dyDescent="0.2">
      <c r="A161" s="33">
        <v>5285</v>
      </c>
      <c r="B161" s="31" t="s">
        <v>349</v>
      </c>
      <c r="C161" s="34">
        <v>0</v>
      </c>
      <c r="D161" s="79">
        <f t="shared" si="1"/>
        <v>0</v>
      </c>
      <c r="E161" s="31"/>
    </row>
    <row r="162" spans="1:5" x14ac:dyDescent="0.2">
      <c r="A162" s="33">
        <v>5290</v>
      </c>
      <c r="B162" s="31" t="s">
        <v>350</v>
      </c>
      <c r="C162" s="34">
        <v>0</v>
      </c>
      <c r="D162" s="79">
        <f t="shared" si="1"/>
        <v>0</v>
      </c>
      <c r="E162" s="31"/>
    </row>
    <row r="163" spans="1:5" x14ac:dyDescent="0.2">
      <c r="A163" s="33">
        <v>5291</v>
      </c>
      <c r="B163" s="31" t="s">
        <v>351</v>
      </c>
      <c r="C163" s="34">
        <v>0</v>
      </c>
      <c r="D163" s="79">
        <f t="shared" si="1"/>
        <v>0</v>
      </c>
      <c r="E163" s="31"/>
    </row>
    <row r="164" spans="1:5" x14ac:dyDescent="0.2">
      <c r="A164" s="33">
        <v>5292</v>
      </c>
      <c r="B164" s="31" t="s">
        <v>352</v>
      </c>
      <c r="C164" s="34">
        <v>0</v>
      </c>
      <c r="D164" s="79">
        <f t="shared" si="1"/>
        <v>0</v>
      </c>
      <c r="E164" s="31"/>
    </row>
    <row r="165" spans="1:5" x14ac:dyDescent="0.2">
      <c r="A165" s="33">
        <v>5300</v>
      </c>
      <c r="B165" s="31" t="s">
        <v>353</v>
      </c>
      <c r="C165" s="34">
        <f>C166+C169+C172</f>
        <v>2736871.03</v>
      </c>
      <c r="D165" s="79">
        <f t="shared" si="1"/>
        <v>3.817634743466981E-3</v>
      </c>
      <c r="E165" s="31"/>
    </row>
    <row r="166" spans="1:5" x14ac:dyDescent="0.2">
      <c r="A166" s="33">
        <v>5310</v>
      </c>
      <c r="B166" s="31" t="s">
        <v>269</v>
      </c>
      <c r="C166" s="34">
        <v>0</v>
      </c>
      <c r="D166" s="79">
        <f t="shared" si="1"/>
        <v>0</v>
      </c>
      <c r="E166" s="31"/>
    </row>
    <row r="167" spans="1:5" x14ac:dyDescent="0.2">
      <c r="A167" s="33">
        <v>5311</v>
      </c>
      <c r="B167" s="31" t="s">
        <v>354</v>
      </c>
      <c r="C167" s="34">
        <v>0</v>
      </c>
      <c r="D167" s="79">
        <f t="shared" si="1"/>
        <v>0</v>
      </c>
      <c r="E167" s="31"/>
    </row>
    <row r="168" spans="1:5" x14ac:dyDescent="0.2">
      <c r="A168" s="33">
        <v>5312</v>
      </c>
      <c r="B168" s="31" t="s">
        <v>355</v>
      </c>
      <c r="C168" s="34">
        <v>0</v>
      </c>
      <c r="D168" s="79">
        <f t="shared" ref="D168:D189" si="2">C168/$C$103</f>
        <v>0</v>
      </c>
      <c r="E168" s="31"/>
    </row>
    <row r="169" spans="1:5" x14ac:dyDescent="0.2">
      <c r="A169" s="33">
        <v>5320</v>
      </c>
      <c r="B169" s="31" t="s">
        <v>270</v>
      </c>
      <c r="C169" s="34">
        <v>0</v>
      </c>
      <c r="D169" s="79">
        <f t="shared" si="2"/>
        <v>0</v>
      </c>
      <c r="E169" s="31"/>
    </row>
    <row r="170" spans="1:5" x14ac:dyDescent="0.2">
      <c r="A170" s="33">
        <v>5321</v>
      </c>
      <c r="B170" s="31" t="s">
        <v>356</v>
      </c>
      <c r="C170" s="34">
        <v>0</v>
      </c>
      <c r="D170" s="79">
        <f t="shared" si="2"/>
        <v>0</v>
      </c>
      <c r="E170" s="31"/>
    </row>
    <row r="171" spans="1:5" x14ac:dyDescent="0.2">
      <c r="A171" s="33">
        <v>5322</v>
      </c>
      <c r="B171" s="31" t="s">
        <v>357</v>
      </c>
      <c r="C171" s="34">
        <v>0</v>
      </c>
      <c r="D171" s="79">
        <f t="shared" si="2"/>
        <v>0</v>
      </c>
      <c r="E171" s="31"/>
    </row>
    <row r="172" spans="1:5" x14ac:dyDescent="0.2">
      <c r="A172" s="33">
        <v>5330</v>
      </c>
      <c r="B172" s="31" t="s">
        <v>271</v>
      </c>
      <c r="C172" s="34">
        <v>2736871.03</v>
      </c>
      <c r="D172" s="79">
        <f t="shared" si="2"/>
        <v>3.817634743466981E-3</v>
      </c>
      <c r="E172" s="31"/>
    </row>
    <row r="173" spans="1:5" x14ac:dyDescent="0.2">
      <c r="A173" s="33">
        <v>5331</v>
      </c>
      <c r="B173" s="31" t="s">
        <v>358</v>
      </c>
      <c r="C173" s="34">
        <v>2736871.03</v>
      </c>
      <c r="D173" s="79">
        <f t="shared" si="2"/>
        <v>3.817634743466981E-3</v>
      </c>
      <c r="E173" s="31"/>
    </row>
    <row r="174" spans="1:5" x14ac:dyDescent="0.2">
      <c r="A174" s="33">
        <v>5332</v>
      </c>
      <c r="B174" s="31" t="s">
        <v>359</v>
      </c>
      <c r="C174" s="34">
        <v>0</v>
      </c>
      <c r="D174" s="79">
        <f t="shared" si="2"/>
        <v>0</v>
      </c>
      <c r="E174" s="31"/>
    </row>
    <row r="175" spans="1:5" x14ac:dyDescent="0.2">
      <c r="A175" s="33">
        <v>5400</v>
      </c>
      <c r="B175" s="31" t="s">
        <v>360</v>
      </c>
      <c r="C175" s="34">
        <f>C176+C179+C182+C185+C187</f>
        <v>668690.82999999996</v>
      </c>
      <c r="D175" s="79">
        <f t="shared" si="2"/>
        <v>9.3275032592448194E-4</v>
      </c>
      <c r="E175" s="31"/>
    </row>
    <row r="176" spans="1:5" x14ac:dyDescent="0.2">
      <c r="A176" s="33">
        <v>5410</v>
      </c>
      <c r="B176" s="31" t="s">
        <v>361</v>
      </c>
      <c r="C176" s="34">
        <v>668690.82999999996</v>
      </c>
      <c r="D176" s="79">
        <f t="shared" si="2"/>
        <v>9.3275032592448194E-4</v>
      </c>
      <c r="E176" s="31"/>
    </row>
    <row r="177" spans="1:5" x14ac:dyDescent="0.2">
      <c r="A177" s="33">
        <v>5411</v>
      </c>
      <c r="B177" s="31" t="s">
        <v>362</v>
      </c>
      <c r="C177" s="34">
        <v>668690.82999999996</v>
      </c>
      <c r="D177" s="79">
        <f t="shared" si="2"/>
        <v>9.3275032592448194E-4</v>
      </c>
      <c r="E177" s="31"/>
    </row>
    <row r="178" spans="1:5" x14ac:dyDescent="0.2">
      <c r="A178" s="33">
        <v>5412</v>
      </c>
      <c r="B178" s="31" t="s">
        <v>363</v>
      </c>
      <c r="C178" s="34">
        <v>0</v>
      </c>
      <c r="D178" s="79">
        <f t="shared" si="2"/>
        <v>0</v>
      </c>
      <c r="E178" s="31"/>
    </row>
    <row r="179" spans="1:5" x14ac:dyDescent="0.2">
      <c r="A179" s="33">
        <v>5420</v>
      </c>
      <c r="B179" s="31" t="s">
        <v>364</v>
      </c>
      <c r="C179" s="34">
        <v>0</v>
      </c>
      <c r="D179" s="79">
        <f t="shared" si="2"/>
        <v>0</v>
      </c>
      <c r="E179" s="31"/>
    </row>
    <row r="180" spans="1:5" x14ac:dyDescent="0.2">
      <c r="A180" s="33">
        <v>5421</v>
      </c>
      <c r="B180" s="31" t="s">
        <v>365</v>
      </c>
      <c r="C180" s="34">
        <v>0</v>
      </c>
      <c r="D180" s="79">
        <f t="shared" si="2"/>
        <v>0</v>
      </c>
      <c r="E180" s="31"/>
    </row>
    <row r="181" spans="1:5" x14ac:dyDescent="0.2">
      <c r="A181" s="33">
        <v>5422</v>
      </c>
      <c r="B181" s="31" t="s">
        <v>366</v>
      </c>
      <c r="C181" s="34">
        <v>0</v>
      </c>
      <c r="D181" s="79">
        <f t="shared" si="2"/>
        <v>0</v>
      </c>
      <c r="E181" s="31"/>
    </row>
    <row r="182" spans="1:5" x14ac:dyDescent="0.2">
      <c r="A182" s="33">
        <v>5430</v>
      </c>
      <c r="B182" s="31" t="s">
        <v>367</v>
      </c>
      <c r="C182" s="34">
        <v>0</v>
      </c>
      <c r="D182" s="79">
        <f t="shared" si="2"/>
        <v>0</v>
      </c>
      <c r="E182" s="31"/>
    </row>
    <row r="183" spans="1:5" x14ac:dyDescent="0.2">
      <c r="A183" s="33">
        <v>5431</v>
      </c>
      <c r="B183" s="31" t="s">
        <v>368</v>
      </c>
      <c r="C183" s="34">
        <v>0</v>
      </c>
      <c r="D183" s="79">
        <f t="shared" si="2"/>
        <v>0</v>
      </c>
      <c r="E183" s="31"/>
    </row>
    <row r="184" spans="1:5" x14ac:dyDescent="0.2">
      <c r="A184" s="33">
        <v>5432</v>
      </c>
      <c r="B184" s="31" t="s">
        <v>369</v>
      </c>
      <c r="C184" s="34">
        <v>0</v>
      </c>
      <c r="D184" s="79">
        <f t="shared" si="2"/>
        <v>0</v>
      </c>
      <c r="E184" s="31"/>
    </row>
    <row r="185" spans="1:5" x14ac:dyDescent="0.2">
      <c r="A185" s="33">
        <v>5440</v>
      </c>
      <c r="B185" s="31" t="s">
        <v>370</v>
      </c>
      <c r="C185" s="34">
        <v>0</v>
      </c>
      <c r="D185" s="79">
        <f t="shared" si="2"/>
        <v>0</v>
      </c>
      <c r="E185" s="31"/>
    </row>
    <row r="186" spans="1:5" x14ac:dyDescent="0.2">
      <c r="A186" s="33">
        <v>5441</v>
      </c>
      <c r="B186" s="31" t="s">
        <v>370</v>
      </c>
      <c r="C186" s="34">
        <v>0</v>
      </c>
      <c r="D186" s="79">
        <f t="shared" si="2"/>
        <v>0</v>
      </c>
      <c r="E186" s="31"/>
    </row>
    <row r="187" spans="1:5" x14ac:dyDescent="0.2">
      <c r="A187" s="33">
        <v>5450</v>
      </c>
      <c r="B187" s="31" t="s">
        <v>371</v>
      </c>
      <c r="C187" s="34">
        <v>0</v>
      </c>
      <c r="D187" s="79">
        <f t="shared" si="2"/>
        <v>0</v>
      </c>
      <c r="E187" s="31"/>
    </row>
    <row r="188" spans="1:5" x14ac:dyDescent="0.2">
      <c r="A188" s="33">
        <v>5451</v>
      </c>
      <c r="B188" s="31" t="s">
        <v>372</v>
      </c>
      <c r="C188" s="34">
        <v>0</v>
      </c>
      <c r="D188" s="79">
        <f t="shared" si="2"/>
        <v>0</v>
      </c>
      <c r="E188" s="31"/>
    </row>
    <row r="189" spans="1:5" x14ac:dyDescent="0.2">
      <c r="A189" s="33">
        <v>5452</v>
      </c>
      <c r="B189" s="31" t="s">
        <v>373</v>
      </c>
      <c r="C189" s="34">
        <v>0</v>
      </c>
      <c r="D189" s="79">
        <f t="shared" si="2"/>
        <v>0</v>
      </c>
      <c r="E189" s="31"/>
    </row>
    <row r="190" spans="1:5" x14ac:dyDescent="0.2">
      <c r="E190" s="31"/>
    </row>
    <row r="191" spans="1:5" x14ac:dyDescent="0.2">
      <c r="E191" s="31"/>
    </row>
    <row r="192" spans="1:5" x14ac:dyDescent="0.2">
      <c r="E192" s="31"/>
    </row>
    <row r="193" spans="1:5" x14ac:dyDescent="0.2">
      <c r="E193" s="31"/>
    </row>
    <row r="194" spans="1:5" x14ac:dyDescent="0.2">
      <c r="E194" s="31"/>
    </row>
    <row r="195" spans="1:5" x14ac:dyDescent="0.2">
      <c r="E195" s="31"/>
    </row>
    <row r="196" spans="1:5" x14ac:dyDescent="0.2">
      <c r="E196" s="31"/>
    </row>
    <row r="197" spans="1:5" x14ac:dyDescent="0.2">
      <c r="E197" s="31"/>
    </row>
    <row r="198" spans="1:5" x14ac:dyDescent="0.2">
      <c r="A198" s="78" t="s">
        <v>506</v>
      </c>
      <c r="B198" s="78"/>
      <c r="C198" s="78"/>
      <c r="D198" s="78"/>
      <c r="E198" s="78"/>
    </row>
    <row r="199" spans="1:5" x14ac:dyDescent="0.2">
      <c r="A199" s="78" t="s">
        <v>95</v>
      </c>
      <c r="B199" s="78" t="s">
        <v>92</v>
      </c>
      <c r="C199" s="78" t="s">
        <v>93</v>
      </c>
      <c r="D199" s="78" t="s">
        <v>293</v>
      </c>
      <c r="E199" s="78" t="s">
        <v>141</v>
      </c>
    </row>
    <row r="200" spans="1:5" x14ac:dyDescent="0.2">
      <c r="A200" s="33">
        <v>5500</v>
      </c>
      <c r="B200" s="31" t="s">
        <v>374</v>
      </c>
      <c r="C200" s="34">
        <f>C201+C210+C213+C219+C221+C223</f>
        <v>29202131.479999997</v>
      </c>
      <c r="D200" s="79">
        <f t="shared" ref="D200:D235" si="3">C200/$C$103</f>
        <v>4.0733768781694782E-2</v>
      </c>
      <c r="E200" s="31"/>
    </row>
    <row r="201" spans="1:5" x14ac:dyDescent="0.2">
      <c r="A201" s="33">
        <v>5510</v>
      </c>
      <c r="B201" s="31" t="s">
        <v>375</v>
      </c>
      <c r="C201" s="34">
        <v>29202131.479999997</v>
      </c>
      <c r="D201" s="79">
        <f t="shared" si="3"/>
        <v>4.0733768781694782E-2</v>
      </c>
      <c r="E201" s="31"/>
    </row>
    <row r="202" spans="1:5" x14ac:dyDescent="0.2">
      <c r="A202" s="33">
        <v>5511</v>
      </c>
      <c r="B202" s="31" t="s">
        <v>376</v>
      </c>
      <c r="C202" s="34">
        <v>0</v>
      </c>
      <c r="D202" s="79">
        <f t="shared" si="3"/>
        <v>0</v>
      </c>
      <c r="E202" s="31"/>
    </row>
    <row r="203" spans="1:5" x14ac:dyDescent="0.2">
      <c r="A203" s="33">
        <v>5512</v>
      </c>
      <c r="B203" s="31" t="s">
        <v>377</v>
      </c>
      <c r="C203" s="34">
        <v>0</v>
      </c>
      <c r="D203" s="79">
        <f t="shared" si="3"/>
        <v>0</v>
      </c>
      <c r="E203" s="31"/>
    </row>
    <row r="204" spans="1:5" x14ac:dyDescent="0.2">
      <c r="A204" s="33">
        <v>5513</v>
      </c>
      <c r="B204" s="31" t="s">
        <v>378</v>
      </c>
      <c r="C204" s="34">
        <v>3338873.15</v>
      </c>
      <c r="D204" s="79">
        <f t="shared" si="3"/>
        <v>4.6573616373399374E-3</v>
      </c>
      <c r="E204" s="31"/>
    </row>
    <row r="205" spans="1:5" x14ac:dyDescent="0.2">
      <c r="A205" s="33">
        <v>5514</v>
      </c>
      <c r="B205" s="31" t="s">
        <v>379</v>
      </c>
      <c r="C205" s="34">
        <v>638188.36</v>
      </c>
      <c r="D205" s="79">
        <f t="shared" si="3"/>
        <v>8.9020272760613548E-4</v>
      </c>
      <c r="E205" s="31"/>
    </row>
    <row r="206" spans="1:5" x14ac:dyDescent="0.2">
      <c r="A206" s="33">
        <v>5515</v>
      </c>
      <c r="B206" s="31" t="s">
        <v>380</v>
      </c>
      <c r="C206" s="34">
        <v>21393380.25</v>
      </c>
      <c r="D206" s="79">
        <f t="shared" si="3"/>
        <v>2.9841417745797228E-2</v>
      </c>
      <c r="E206" s="31"/>
    </row>
    <row r="207" spans="1:5" x14ac:dyDescent="0.2">
      <c r="A207" s="33">
        <v>5516</v>
      </c>
      <c r="B207" s="31" t="s">
        <v>381</v>
      </c>
      <c r="C207" s="34">
        <v>0</v>
      </c>
      <c r="D207" s="79">
        <f t="shared" si="3"/>
        <v>0</v>
      </c>
      <c r="E207" s="31"/>
    </row>
    <row r="208" spans="1:5" x14ac:dyDescent="0.2">
      <c r="A208" s="33">
        <v>5517</v>
      </c>
      <c r="B208" s="31" t="s">
        <v>382</v>
      </c>
      <c r="C208" s="34">
        <v>457560.54</v>
      </c>
      <c r="D208" s="79">
        <f t="shared" si="3"/>
        <v>6.3824674074741238E-4</v>
      </c>
      <c r="E208" s="31"/>
    </row>
    <row r="209" spans="1:5" x14ac:dyDescent="0.2">
      <c r="A209" s="33">
        <v>5518</v>
      </c>
      <c r="B209" s="31" t="s">
        <v>46</v>
      </c>
      <c r="C209" s="34">
        <v>3374129.18</v>
      </c>
      <c r="D209" s="79">
        <f t="shared" si="3"/>
        <v>4.7065399302040761E-3</v>
      </c>
      <c r="E209" s="31"/>
    </row>
    <row r="210" spans="1:5" x14ac:dyDescent="0.2">
      <c r="A210" s="33">
        <v>5520</v>
      </c>
      <c r="B210" s="31" t="s">
        <v>45</v>
      </c>
      <c r="C210" s="34">
        <v>0</v>
      </c>
      <c r="D210" s="79">
        <f t="shared" si="3"/>
        <v>0</v>
      </c>
      <c r="E210" s="31"/>
    </row>
    <row r="211" spans="1:5" s="70" customFormat="1" x14ac:dyDescent="0.2">
      <c r="A211" s="33">
        <v>5521</v>
      </c>
      <c r="B211" s="31" t="s">
        <v>383</v>
      </c>
      <c r="C211" s="34">
        <v>0</v>
      </c>
      <c r="D211" s="79">
        <f t="shared" si="3"/>
        <v>0</v>
      </c>
      <c r="E211" s="31"/>
    </row>
    <row r="212" spans="1:5" s="70" customFormat="1" x14ac:dyDescent="0.2">
      <c r="A212" s="33">
        <v>5522</v>
      </c>
      <c r="B212" s="31" t="s">
        <v>384</v>
      </c>
      <c r="C212" s="34">
        <v>0</v>
      </c>
      <c r="D212" s="79">
        <f t="shared" si="3"/>
        <v>0</v>
      </c>
      <c r="E212" s="31"/>
    </row>
    <row r="213" spans="1:5" s="70" customFormat="1" x14ac:dyDescent="0.2">
      <c r="A213" s="33">
        <v>5530</v>
      </c>
      <c r="B213" s="31" t="s">
        <v>385</v>
      </c>
      <c r="C213" s="34">
        <v>0</v>
      </c>
      <c r="D213" s="79">
        <f t="shared" si="3"/>
        <v>0</v>
      </c>
      <c r="E213" s="31"/>
    </row>
    <row r="214" spans="1:5" x14ac:dyDescent="0.2">
      <c r="A214" s="33">
        <v>5531</v>
      </c>
      <c r="B214" s="31" t="s">
        <v>386</v>
      </c>
      <c r="C214" s="34">
        <v>0</v>
      </c>
      <c r="D214" s="79">
        <f t="shared" si="3"/>
        <v>0</v>
      </c>
      <c r="E214" s="31"/>
    </row>
    <row r="215" spans="1:5" x14ac:dyDescent="0.2">
      <c r="A215" s="33">
        <v>5532</v>
      </c>
      <c r="B215" s="31" t="s">
        <v>387</v>
      </c>
      <c r="C215" s="34">
        <v>0</v>
      </c>
      <c r="D215" s="79">
        <f t="shared" si="3"/>
        <v>0</v>
      </c>
      <c r="E215" s="31"/>
    </row>
    <row r="216" spans="1:5" x14ac:dyDescent="0.2">
      <c r="A216" s="33">
        <v>5533</v>
      </c>
      <c r="B216" s="31" t="s">
        <v>388</v>
      </c>
      <c r="C216" s="34">
        <v>0</v>
      </c>
      <c r="D216" s="79">
        <f t="shared" si="3"/>
        <v>0</v>
      </c>
      <c r="E216" s="31"/>
    </row>
    <row r="217" spans="1:5" x14ac:dyDescent="0.2">
      <c r="A217" s="33">
        <v>5534</v>
      </c>
      <c r="B217" s="31" t="s">
        <v>389</v>
      </c>
      <c r="C217" s="34">
        <v>0</v>
      </c>
      <c r="D217" s="79">
        <f t="shared" si="3"/>
        <v>0</v>
      </c>
      <c r="E217" s="31"/>
    </row>
    <row r="218" spans="1:5" x14ac:dyDescent="0.2">
      <c r="A218" s="33">
        <v>5535</v>
      </c>
      <c r="B218" s="31" t="s">
        <v>390</v>
      </c>
      <c r="C218" s="34">
        <v>0</v>
      </c>
      <c r="D218" s="79">
        <f t="shared" si="3"/>
        <v>0</v>
      </c>
      <c r="E218" s="31"/>
    </row>
    <row r="219" spans="1:5" x14ac:dyDescent="0.2">
      <c r="A219" s="33">
        <v>5540</v>
      </c>
      <c r="B219" s="31" t="s">
        <v>391</v>
      </c>
      <c r="C219" s="34">
        <v>0</v>
      </c>
      <c r="D219" s="79">
        <f t="shared" si="3"/>
        <v>0</v>
      </c>
      <c r="E219" s="31"/>
    </row>
    <row r="220" spans="1:5" x14ac:dyDescent="0.2">
      <c r="A220" s="33">
        <v>5541</v>
      </c>
      <c r="B220" s="31" t="s">
        <v>391</v>
      </c>
      <c r="C220" s="34">
        <v>0</v>
      </c>
      <c r="D220" s="79">
        <f t="shared" si="3"/>
        <v>0</v>
      </c>
      <c r="E220" s="31"/>
    </row>
    <row r="221" spans="1:5" x14ac:dyDescent="0.2">
      <c r="A221" s="33">
        <v>5550</v>
      </c>
      <c r="B221" s="31" t="s">
        <v>392</v>
      </c>
      <c r="C221" s="34">
        <v>0</v>
      </c>
      <c r="D221" s="79">
        <f t="shared" si="3"/>
        <v>0</v>
      </c>
      <c r="E221" s="31"/>
    </row>
    <row r="222" spans="1:5" x14ac:dyDescent="0.2">
      <c r="A222" s="33">
        <v>5551</v>
      </c>
      <c r="B222" s="31" t="s">
        <v>392</v>
      </c>
      <c r="C222" s="34">
        <v>0</v>
      </c>
      <c r="D222" s="79">
        <f t="shared" si="3"/>
        <v>0</v>
      </c>
      <c r="E222" s="31"/>
    </row>
    <row r="223" spans="1:5" x14ac:dyDescent="0.2">
      <c r="A223" s="33">
        <v>5590</v>
      </c>
      <c r="B223" s="31" t="s">
        <v>393</v>
      </c>
      <c r="C223" s="34">
        <v>0</v>
      </c>
      <c r="D223" s="79">
        <f t="shared" si="3"/>
        <v>0</v>
      </c>
      <c r="E223" s="31"/>
    </row>
    <row r="224" spans="1:5" x14ac:dyDescent="0.2">
      <c r="A224" s="33">
        <v>5591</v>
      </c>
      <c r="B224" s="31" t="s">
        <v>394</v>
      </c>
      <c r="C224" s="34">
        <v>0</v>
      </c>
      <c r="D224" s="79">
        <f t="shared" si="3"/>
        <v>0</v>
      </c>
      <c r="E224" s="31"/>
    </row>
    <row r="225" spans="1:5" x14ac:dyDescent="0.2">
      <c r="A225" s="33">
        <v>5592</v>
      </c>
      <c r="B225" s="31" t="s">
        <v>395</v>
      </c>
      <c r="C225" s="34">
        <v>0</v>
      </c>
      <c r="D225" s="79">
        <f t="shared" si="3"/>
        <v>0</v>
      </c>
      <c r="E225" s="31"/>
    </row>
    <row r="226" spans="1:5" x14ac:dyDescent="0.2">
      <c r="A226" s="33">
        <v>5593</v>
      </c>
      <c r="B226" s="31" t="s">
        <v>396</v>
      </c>
      <c r="C226" s="34">
        <v>0</v>
      </c>
      <c r="D226" s="79">
        <f t="shared" si="3"/>
        <v>0</v>
      </c>
      <c r="E226" s="31"/>
    </row>
    <row r="227" spans="1:5" x14ac:dyDescent="0.2">
      <c r="A227" s="33">
        <v>5594</v>
      </c>
      <c r="B227" s="31" t="s">
        <v>453</v>
      </c>
      <c r="C227" s="34">
        <v>0</v>
      </c>
      <c r="D227" s="79">
        <f t="shared" si="3"/>
        <v>0</v>
      </c>
      <c r="E227" s="31"/>
    </row>
    <row r="228" spans="1:5" x14ac:dyDescent="0.2">
      <c r="A228" s="33">
        <v>5595</v>
      </c>
      <c r="B228" s="31" t="s">
        <v>398</v>
      </c>
      <c r="C228" s="34">
        <v>0</v>
      </c>
      <c r="D228" s="79">
        <f t="shared" si="3"/>
        <v>0</v>
      </c>
      <c r="E228" s="31"/>
    </row>
    <row r="229" spans="1:5" x14ac:dyDescent="0.2">
      <c r="A229" s="33">
        <v>5596</v>
      </c>
      <c r="B229" s="31" t="s">
        <v>291</v>
      </c>
      <c r="C229" s="34">
        <v>0</v>
      </c>
      <c r="D229" s="79">
        <f t="shared" si="3"/>
        <v>0</v>
      </c>
      <c r="E229" s="31"/>
    </row>
    <row r="230" spans="1:5" x14ac:dyDescent="0.2">
      <c r="A230" s="33">
        <v>5597</v>
      </c>
      <c r="B230" s="31" t="s">
        <v>399</v>
      </c>
      <c r="C230" s="34">
        <v>0</v>
      </c>
      <c r="D230" s="79">
        <f t="shared" si="3"/>
        <v>0</v>
      </c>
      <c r="E230" s="31"/>
    </row>
    <row r="231" spans="1:5" x14ac:dyDescent="0.2">
      <c r="A231" s="33">
        <v>5598</v>
      </c>
      <c r="B231" s="31" t="s">
        <v>454</v>
      </c>
      <c r="C231" s="34">
        <v>0</v>
      </c>
      <c r="D231" s="79">
        <f t="shared" si="3"/>
        <v>0</v>
      </c>
      <c r="E231" s="31"/>
    </row>
    <row r="232" spans="1:5" x14ac:dyDescent="0.2">
      <c r="A232" s="33">
        <v>5599</v>
      </c>
      <c r="B232" s="31" t="s">
        <v>400</v>
      </c>
      <c r="C232" s="34">
        <v>0</v>
      </c>
      <c r="D232" s="79">
        <f t="shared" si="3"/>
        <v>0</v>
      </c>
      <c r="E232" s="31"/>
    </row>
    <row r="233" spans="1:5" x14ac:dyDescent="0.2">
      <c r="A233" s="33">
        <v>5600</v>
      </c>
      <c r="B233" s="31" t="s">
        <v>44</v>
      </c>
      <c r="C233" s="34">
        <f>C234</f>
        <v>36422996.850000001</v>
      </c>
      <c r="D233" s="79">
        <f t="shared" si="3"/>
        <v>5.0806083557305377E-2</v>
      </c>
      <c r="E233" s="31"/>
    </row>
    <row r="234" spans="1:5" x14ac:dyDescent="0.2">
      <c r="A234" s="33">
        <v>5610</v>
      </c>
      <c r="B234" s="31" t="s">
        <v>401</v>
      </c>
      <c r="C234" s="34">
        <v>36422996.850000001</v>
      </c>
      <c r="D234" s="79">
        <f t="shared" si="3"/>
        <v>5.0806083557305377E-2</v>
      </c>
      <c r="E234" s="31"/>
    </row>
    <row r="235" spans="1:5" x14ac:dyDescent="0.2">
      <c r="A235" s="33">
        <v>5611</v>
      </c>
      <c r="B235" s="31" t="s">
        <v>402</v>
      </c>
      <c r="C235" s="34">
        <v>36422996.850000001</v>
      </c>
      <c r="D235" s="79">
        <f t="shared" si="3"/>
        <v>5.0806083557305377E-2</v>
      </c>
    </row>
    <row r="259" spans="1:1" s="70" customFormat="1" x14ac:dyDescent="0.25">
      <c r="A259" s="69"/>
    </row>
    <row r="260" spans="1:1" s="70" customFormat="1" x14ac:dyDescent="0.25"/>
    <row r="261" spans="1:1" s="70" customFormat="1" x14ac:dyDescent="0.25"/>
    <row r="262" spans="1:1" s="70" customFormat="1" x14ac:dyDescent="0.25"/>
    <row r="263" spans="1:1" s="70" customFormat="1" x14ac:dyDescent="0.25">
      <c r="A263" s="69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61" fitToHeight="4" orientation="portrait" r:id="rId1"/>
  <headerFooter>
    <oddFooter>&amp;LBajo protesta de decir verdad declaramos que los Estados Financieros y sus notas, son razonablemente correctos y son responsabilidad del emisor.&amp;R&amp;P/&amp;N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9"/>
  <sheetViews>
    <sheetView workbookViewId="0">
      <selection activeCell="I13" sqref="I13"/>
    </sheetView>
  </sheetViews>
  <sheetFormatPr baseColWidth="10" defaultColWidth="9.140625" defaultRowHeight="11.25" x14ac:dyDescent="0.2"/>
  <cols>
    <col min="1" max="1" width="10" style="17" customWidth="1"/>
    <col min="2" max="2" width="48.140625" style="17" customWidth="1"/>
    <col min="3" max="3" width="22.85546875" style="17" customWidth="1"/>
    <col min="4" max="5" width="16.7109375" style="17" customWidth="1"/>
    <col min="6" max="16384" width="9.140625" style="17"/>
  </cols>
  <sheetData>
    <row r="1" spans="1:5" ht="18.95" customHeight="1" x14ac:dyDescent="0.2">
      <c r="A1" s="112" t="s">
        <v>537</v>
      </c>
      <c r="B1" s="112"/>
      <c r="C1" s="112"/>
      <c r="D1" s="43" t="s">
        <v>526</v>
      </c>
      <c r="E1" s="44">
        <v>2021</v>
      </c>
    </row>
    <row r="2" spans="1:5" ht="18.95" customHeight="1" x14ac:dyDescent="0.2">
      <c r="A2" s="112" t="s">
        <v>534</v>
      </c>
      <c r="B2" s="112"/>
      <c r="C2" s="112"/>
      <c r="D2" s="41" t="s">
        <v>531</v>
      </c>
      <c r="E2" s="44" t="str">
        <f>ESF!H2</f>
        <v>TRIMESTRAL</v>
      </c>
    </row>
    <row r="3" spans="1:5" ht="18.95" customHeight="1" x14ac:dyDescent="0.2">
      <c r="A3" s="112" t="s">
        <v>538</v>
      </c>
      <c r="B3" s="112"/>
      <c r="C3" s="112"/>
      <c r="D3" s="41" t="s">
        <v>532</v>
      </c>
      <c r="E3" s="44">
        <v>4</v>
      </c>
    </row>
    <row r="5" spans="1:5" x14ac:dyDescent="0.2">
      <c r="A5" s="74" t="s">
        <v>130</v>
      </c>
      <c r="B5" s="75"/>
      <c r="C5" s="75"/>
      <c r="D5" s="75"/>
      <c r="E5" s="75"/>
    </row>
    <row r="6" spans="1:5" x14ac:dyDescent="0.2">
      <c r="A6" s="75" t="s">
        <v>117</v>
      </c>
      <c r="B6" s="75"/>
      <c r="C6" s="75"/>
      <c r="D6" s="75"/>
      <c r="E6" s="75"/>
    </row>
    <row r="7" spans="1:5" x14ac:dyDescent="0.2">
      <c r="A7" s="75" t="s">
        <v>95</v>
      </c>
      <c r="B7" s="75" t="s">
        <v>92</v>
      </c>
      <c r="C7" s="75" t="s">
        <v>93</v>
      </c>
      <c r="D7" s="75" t="s">
        <v>94</v>
      </c>
      <c r="E7" s="75" t="s">
        <v>96</v>
      </c>
    </row>
    <row r="8" spans="1:5" x14ac:dyDescent="0.2">
      <c r="A8" s="82">
        <v>3110</v>
      </c>
      <c r="B8" s="83" t="s">
        <v>270</v>
      </c>
      <c r="C8" s="84">
        <v>0</v>
      </c>
      <c r="D8" s="83"/>
      <c r="E8" s="83"/>
    </row>
    <row r="9" spans="1:5" x14ac:dyDescent="0.2">
      <c r="A9" s="82">
        <v>3120</v>
      </c>
      <c r="B9" s="83" t="s">
        <v>403</v>
      </c>
      <c r="C9" s="84">
        <v>2303520</v>
      </c>
      <c r="D9" s="83"/>
      <c r="E9" s="83"/>
    </row>
    <row r="10" spans="1:5" x14ac:dyDescent="0.2">
      <c r="A10" s="82">
        <v>3130</v>
      </c>
      <c r="B10" s="83" t="s">
        <v>404</v>
      </c>
      <c r="C10" s="84">
        <v>0</v>
      </c>
      <c r="D10" s="83"/>
      <c r="E10" s="83"/>
    </row>
    <row r="12" spans="1:5" x14ac:dyDescent="0.2">
      <c r="A12" s="75" t="s">
        <v>118</v>
      </c>
      <c r="B12" s="75"/>
      <c r="C12" s="75"/>
      <c r="D12" s="75"/>
      <c r="E12" s="75"/>
    </row>
    <row r="13" spans="1:5" x14ac:dyDescent="0.2">
      <c r="A13" s="75" t="s">
        <v>95</v>
      </c>
      <c r="B13" s="75" t="s">
        <v>92</v>
      </c>
      <c r="C13" s="75" t="s">
        <v>93</v>
      </c>
      <c r="D13" s="75" t="s">
        <v>405</v>
      </c>
      <c r="E13" s="75"/>
    </row>
    <row r="14" spans="1:5" x14ac:dyDescent="0.2">
      <c r="A14" s="82">
        <v>3210</v>
      </c>
      <c r="B14" s="83" t="s">
        <v>406</v>
      </c>
      <c r="C14" s="84">
        <v>62532841.020000003</v>
      </c>
      <c r="D14" s="83"/>
      <c r="E14" s="83"/>
    </row>
    <row r="15" spans="1:5" x14ac:dyDescent="0.2">
      <c r="A15" s="82">
        <v>3220</v>
      </c>
      <c r="B15" s="83" t="s">
        <v>407</v>
      </c>
      <c r="C15" s="84">
        <v>308247563.74000001</v>
      </c>
      <c r="D15" s="83"/>
      <c r="E15" s="83"/>
    </row>
    <row r="16" spans="1:5" x14ac:dyDescent="0.2">
      <c r="A16" s="82">
        <v>3230</v>
      </c>
      <c r="B16" s="83" t="s">
        <v>408</v>
      </c>
      <c r="C16" s="84">
        <v>0</v>
      </c>
      <c r="D16" s="83"/>
      <c r="E16" s="83"/>
    </row>
    <row r="17" spans="1:5" x14ac:dyDescent="0.2">
      <c r="A17" s="82">
        <v>3231</v>
      </c>
      <c r="B17" s="83" t="s">
        <v>409</v>
      </c>
      <c r="C17" s="84">
        <v>0</v>
      </c>
      <c r="D17" s="83"/>
      <c r="E17" s="83"/>
    </row>
    <row r="18" spans="1:5" x14ac:dyDescent="0.2">
      <c r="A18" s="82">
        <v>3232</v>
      </c>
      <c r="B18" s="83" t="s">
        <v>410</v>
      </c>
      <c r="C18" s="84">
        <v>0</v>
      </c>
      <c r="D18" s="83"/>
      <c r="E18" s="83"/>
    </row>
    <row r="19" spans="1:5" x14ac:dyDescent="0.2">
      <c r="A19" s="82">
        <v>3233</v>
      </c>
      <c r="B19" s="83" t="s">
        <v>411</v>
      </c>
      <c r="C19" s="84">
        <v>0</v>
      </c>
      <c r="D19" s="83"/>
      <c r="E19" s="83"/>
    </row>
    <row r="20" spans="1:5" x14ac:dyDescent="0.2">
      <c r="A20" s="82">
        <v>3239</v>
      </c>
      <c r="B20" s="83" t="s">
        <v>412</v>
      </c>
      <c r="C20" s="84">
        <v>0</v>
      </c>
      <c r="D20" s="83"/>
      <c r="E20" s="83"/>
    </row>
    <row r="21" spans="1:5" x14ac:dyDescent="0.2">
      <c r="A21" s="82">
        <v>3240</v>
      </c>
      <c r="B21" s="83" t="s">
        <v>413</v>
      </c>
      <c r="C21" s="84">
        <v>50265465.109999999</v>
      </c>
      <c r="D21" s="83"/>
      <c r="E21" s="83"/>
    </row>
    <row r="22" spans="1:5" x14ac:dyDescent="0.2">
      <c r="A22" s="82">
        <v>3241</v>
      </c>
      <c r="B22" s="83" t="s">
        <v>414</v>
      </c>
      <c r="C22" s="84">
        <v>50265465.109999999</v>
      </c>
      <c r="D22" s="83"/>
      <c r="E22" s="83"/>
    </row>
    <row r="23" spans="1:5" x14ac:dyDescent="0.2">
      <c r="A23" s="82">
        <v>3242</v>
      </c>
      <c r="B23" s="83" t="s">
        <v>415</v>
      </c>
      <c r="C23" s="84">
        <v>0</v>
      </c>
      <c r="D23" s="83"/>
      <c r="E23" s="83"/>
    </row>
    <row r="24" spans="1:5" x14ac:dyDescent="0.2">
      <c r="A24" s="82">
        <v>3243</v>
      </c>
      <c r="B24" s="83" t="s">
        <v>416</v>
      </c>
      <c r="C24" s="84">
        <v>0</v>
      </c>
      <c r="D24" s="83"/>
      <c r="E24" s="83"/>
    </row>
    <row r="25" spans="1:5" x14ac:dyDescent="0.2">
      <c r="A25" s="82">
        <v>3250</v>
      </c>
      <c r="B25" s="83" t="s">
        <v>417</v>
      </c>
      <c r="C25" s="84">
        <v>0</v>
      </c>
      <c r="D25" s="83"/>
      <c r="E25" s="83"/>
    </row>
    <row r="26" spans="1:5" x14ac:dyDescent="0.2">
      <c r="A26" s="82">
        <v>3251</v>
      </c>
      <c r="B26" s="83" t="s">
        <v>418</v>
      </c>
      <c r="C26" s="84">
        <v>0</v>
      </c>
      <c r="D26" s="83"/>
      <c r="E26" s="83"/>
    </row>
    <row r="27" spans="1:5" x14ac:dyDescent="0.2">
      <c r="A27" s="82">
        <v>3252</v>
      </c>
      <c r="B27" s="83" t="s">
        <v>419</v>
      </c>
      <c r="C27" s="84">
        <v>0</v>
      </c>
      <c r="D27" s="83"/>
      <c r="E27" s="83"/>
    </row>
    <row r="28" spans="1:5" x14ac:dyDescent="0.2">
      <c r="A28" s="83"/>
      <c r="B28" s="83"/>
      <c r="C28" s="83"/>
      <c r="D28" s="83"/>
      <c r="E28" s="83"/>
    </row>
    <row r="30" spans="1:5" x14ac:dyDescent="0.2">
      <c r="A30" s="26" t="s">
        <v>672</v>
      </c>
    </row>
    <row r="35" spans="1:1" s="70" customFormat="1" x14ac:dyDescent="0.25">
      <c r="A35" s="69"/>
    </row>
    <row r="36" spans="1:1" s="70" customFormat="1" x14ac:dyDescent="0.25"/>
    <row r="37" spans="1:1" s="70" customFormat="1" x14ac:dyDescent="0.25"/>
    <row r="38" spans="1:1" s="70" customFormat="1" x14ac:dyDescent="0.25"/>
    <row r="39" spans="1:1" s="70" customFormat="1" x14ac:dyDescent="0.25">
      <c r="A39" s="69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31"/>
  <sheetViews>
    <sheetView view="pageBreakPreview" zoomScaleNormal="100" zoomScaleSheetLayoutView="100" workbookViewId="0">
      <selection activeCell="E2" sqref="E2"/>
    </sheetView>
  </sheetViews>
  <sheetFormatPr baseColWidth="10" defaultColWidth="9.140625" defaultRowHeight="11.25" x14ac:dyDescent="0.2"/>
  <cols>
    <col min="1" max="1" width="10" style="17" customWidth="1"/>
    <col min="2" max="2" width="63.42578125" style="17" bestFit="1" customWidth="1"/>
    <col min="3" max="3" width="15.28515625" style="17" bestFit="1" customWidth="1"/>
    <col min="4" max="4" width="21.42578125" style="17" bestFit="1" customWidth="1"/>
    <col min="5" max="7" width="9.140625" style="17"/>
    <col min="8" max="8" width="10.7109375" style="17" bestFit="1" customWidth="1"/>
    <col min="9" max="16384" width="9.140625" style="17"/>
  </cols>
  <sheetData>
    <row r="1" spans="1:4" s="20" customFormat="1" ht="18.95" customHeight="1" x14ac:dyDescent="0.25">
      <c r="A1" s="112" t="s">
        <v>537</v>
      </c>
      <c r="B1" s="112"/>
      <c r="C1" s="112"/>
      <c r="D1" s="44" t="s">
        <v>705</v>
      </c>
    </row>
    <row r="2" spans="1:4" s="20" customFormat="1" ht="18.95" customHeight="1" x14ac:dyDescent="0.25">
      <c r="A2" s="112" t="s">
        <v>535</v>
      </c>
      <c r="B2" s="112"/>
      <c r="C2" s="112"/>
      <c r="D2" s="42" t="s">
        <v>706</v>
      </c>
    </row>
    <row r="3" spans="1:4" s="20" customFormat="1" ht="18.95" customHeight="1" x14ac:dyDescent="0.25">
      <c r="A3" s="112" t="s">
        <v>538</v>
      </c>
      <c r="B3" s="112"/>
      <c r="C3" s="112"/>
      <c r="D3" s="42" t="s">
        <v>707</v>
      </c>
    </row>
    <row r="4" spans="1:4" x14ac:dyDescent="0.2">
      <c r="A4" s="74" t="s">
        <v>130</v>
      </c>
      <c r="B4" s="75"/>
      <c r="C4" s="75"/>
      <c r="D4" s="75"/>
    </row>
    <row r="6" spans="1:4" x14ac:dyDescent="0.2">
      <c r="A6" s="81" t="s">
        <v>119</v>
      </c>
      <c r="B6" s="81"/>
      <c r="C6" s="81"/>
      <c r="D6" s="81"/>
    </row>
    <row r="7" spans="1:4" x14ac:dyDescent="0.2">
      <c r="A7" s="81" t="s">
        <v>95</v>
      </c>
      <c r="B7" s="81" t="s">
        <v>92</v>
      </c>
      <c r="C7" s="81">
        <v>2021</v>
      </c>
      <c r="D7" s="81">
        <v>2020</v>
      </c>
    </row>
    <row r="8" spans="1:4" x14ac:dyDescent="0.2">
      <c r="A8" s="82">
        <v>1111</v>
      </c>
      <c r="B8" s="83" t="s">
        <v>420</v>
      </c>
      <c r="C8" s="84">
        <v>77144.44</v>
      </c>
      <c r="D8" s="84">
        <v>42460</v>
      </c>
    </row>
    <row r="9" spans="1:4" x14ac:dyDescent="0.2">
      <c r="A9" s="82">
        <v>1112</v>
      </c>
      <c r="B9" s="83" t="s">
        <v>421</v>
      </c>
      <c r="C9" s="84">
        <v>108836594.34</v>
      </c>
      <c r="D9" s="84">
        <v>98839965.209999993</v>
      </c>
    </row>
    <row r="10" spans="1:4" x14ac:dyDescent="0.2">
      <c r="A10" s="82">
        <v>1113</v>
      </c>
      <c r="B10" s="83" t="s">
        <v>422</v>
      </c>
      <c r="C10" s="84">
        <v>0</v>
      </c>
      <c r="D10" s="84">
        <v>0</v>
      </c>
    </row>
    <row r="11" spans="1:4" x14ac:dyDescent="0.2">
      <c r="A11" s="82">
        <v>1114</v>
      </c>
      <c r="B11" s="83" t="s">
        <v>131</v>
      </c>
      <c r="C11" s="84">
        <v>0</v>
      </c>
      <c r="D11" s="84">
        <v>0</v>
      </c>
    </row>
    <row r="12" spans="1:4" x14ac:dyDescent="0.2">
      <c r="A12" s="82">
        <v>1115</v>
      </c>
      <c r="B12" s="83" t="s">
        <v>132</v>
      </c>
      <c r="C12" s="84">
        <v>0</v>
      </c>
      <c r="D12" s="84">
        <v>0</v>
      </c>
    </row>
    <row r="13" spans="1:4" x14ac:dyDescent="0.2">
      <c r="A13" s="82">
        <v>1116</v>
      </c>
      <c r="B13" s="83" t="s">
        <v>423</v>
      </c>
      <c r="C13" s="84">
        <v>0</v>
      </c>
      <c r="D13" s="84">
        <v>3971334.14</v>
      </c>
    </row>
    <row r="14" spans="1:4" x14ac:dyDescent="0.2">
      <c r="A14" s="82">
        <v>1119</v>
      </c>
      <c r="B14" s="83" t="s">
        <v>424</v>
      </c>
      <c r="C14" s="84">
        <v>0</v>
      </c>
      <c r="D14" s="84">
        <v>0</v>
      </c>
    </row>
    <row r="15" spans="1:4" x14ac:dyDescent="0.2">
      <c r="A15" s="100">
        <v>1110</v>
      </c>
      <c r="B15" s="101" t="s">
        <v>698</v>
      </c>
      <c r="C15" s="102">
        <f>SUM(C8:C14)</f>
        <v>108913738.78</v>
      </c>
      <c r="D15" s="102">
        <f>SUM(D8:D14)</f>
        <v>102853759.34999999</v>
      </c>
    </row>
    <row r="18" spans="1:8" x14ac:dyDescent="0.2">
      <c r="A18" s="81" t="s">
        <v>120</v>
      </c>
      <c r="B18" s="81"/>
      <c r="C18" s="81"/>
      <c r="D18" s="81"/>
    </row>
    <row r="19" spans="1:8" x14ac:dyDescent="0.2">
      <c r="A19" s="81" t="s">
        <v>95</v>
      </c>
      <c r="B19" s="81" t="s">
        <v>92</v>
      </c>
      <c r="C19" s="81" t="s">
        <v>93</v>
      </c>
      <c r="D19" s="81" t="s">
        <v>123</v>
      </c>
    </row>
    <row r="20" spans="1:8" x14ac:dyDescent="0.2">
      <c r="A20" s="82">
        <v>1230</v>
      </c>
      <c r="B20" s="83" t="s">
        <v>164</v>
      </c>
      <c r="C20" s="84">
        <f>SUM(C21:C27)</f>
        <v>274313239.93000001</v>
      </c>
      <c r="D20" s="103">
        <f>SUM(D21:D27)</f>
        <v>219766982.34</v>
      </c>
    </row>
    <row r="21" spans="1:8" x14ac:dyDescent="0.2">
      <c r="A21" s="82">
        <v>1231</v>
      </c>
      <c r="B21" s="83" t="s">
        <v>165</v>
      </c>
      <c r="C21" s="84">
        <v>64286049.240000002</v>
      </c>
      <c r="D21" s="103">
        <v>64286049.240000002</v>
      </c>
      <c r="H21" s="19"/>
    </row>
    <row r="22" spans="1:8" x14ac:dyDescent="0.2">
      <c r="A22" s="82">
        <v>1232</v>
      </c>
      <c r="B22" s="83" t="s">
        <v>166</v>
      </c>
      <c r="C22" s="84">
        <v>0</v>
      </c>
      <c r="D22" s="84">
        <v>0</v>
      </c>
      <c r="H22" s="19"/>
    </row>
    <row r="23" spans="1:8" x14ac:dyDescent="0.2">
      <c r="A23" s="82">
        <v>1233</v>
      </c>
      <c r="B23" s="83" t="s">
        <v>167</v>
      </c>
      <c r="C23" s="84">
        <v>64322641.969999999</v>
      </c>
      <c r="D23" s="103">
        <v>64322641.969999999</v>
      </c>
      <c r="H23" s="19"/>
    </row>
    <row r="24" spans="1:8" x14ac:dyDescent="0.2">
      <c r="A24" s="82">
        <v>1234</v>
      </c>
      <c r="B24" s="83" t="s">
        <v>168</v>
      </c>
      <c r="C24" s="84">
        <v>21397317.620000001</v>
      </c>
      <c r="D24" s="103">
        <v>21793421.120000001</v>
      </c>
    </row>
    <row r="25" spans="1:8" x14ac:dyDescent="0.2">
      <c r="A25" s="82">
        <v>1235</v>
      </c>
      <c r="B25" s="83" t="s">
        <v>169</v>
      </c>
      <c r="C25" s="84">
        <v>62323647.960000001</v>
      </c>
      <c r="D25" s="84">
        <v>3417732.92</v>
      </c>
    </row>
    <row r="26" spans="1:8" x14ac:dyDescent="0.2">
      <c r="A26" s="82">
        <v>1236</v>
      </c>
      <c r="B26" s="83" t="s">
        <v>170</v>
      </c>
      <c r="C26" s="84">
        <v>61983583.140000001</v>
      </c>
      <c r="D26" s="84">
        <v>65947137.090000004</v>
      </c>
      <c r="H26" s="19"/>
    </row>
    <row r="27" spans="1:8" x14ac:dyDescent="0.2">
      <c r="A27" s="82">
        <v>1239</v>
      </c>
      <c r="B27" s="83" t="s">
        <v>171</v>
      </c>
      <c r="C27" s="84">
        <v>0</v>
      </c>
      <c r="D27" s="84">
        <v>0</v>
      </c>
    </row>
    <row r="28" spans="1:8" x14ac:dyDescent="0.2">
      <c r="A28" s="82">
        <v>1240</v>
      </c>
      <c r="B28" s="83" t="s">
        <v>172</v>
      </c>
      <c r="C28" s="84">
        <f>SUM(C29:C36)</f>
        <v>158382057.08000001</v>
      </c>
      <c r="D28" s="103">
        <f>SUM(D29:D36)</f>
        <v>148934373.73999998</v>
      </c>
    </row>
    <row r="29" spans="1:8" x14ac:dyDescent="0.2">
      <c r="A29" s="82">
        <v>1241</v>
      </c>
      <c r="B29" s="83" t="s">
        <v>173</v>
      </c>
      <c r="C29" s="84">
        <v>34945370.350000001</v>
      </c>
      <c r="D29" s="103">
        <v>33378573.870000001</v>
      </c>
    </row>
    <row r="30" spans="1:8" x14ac:dyDescent="0.2">
      <c r="A30" s="82">
        <v>1242</v>
      </c>
      <c r="B30" s="83" t="s">
        <v>174</v>
      </c>
      <c r="C30" s="84">
        <v>6422480.8499999996</v>
      </c>
      <c r="D30" s="103">
        <v>6278750.0899999999</v>
      </c>
    </row>
    <row r="31" spans="1:8" x14ac:dyDescent="0.2">
      <c r="A31" s="82">
        <v>1243</v>
      </c>
      <c r="B31" s="83" t="s">
        <v>175</v>
      </c>
      <c r="C31" s="84">
        <v>249183.35999999999</v>
      </c>
      <c r="D31" s="103">
        <v>249183.35999999999</v>
      </c>
    </row>
    <row r="32" spans="1:8" x14ac:dyDescent="0.2">
      <c r="A32" s="82">
        <v>1244</v>
      </c>
      <c r="B32" s="83" t="s">
        <v>176</v>
      </c>
      <c r="C32" s="84">
        <v>89251832.269999996</v>
      </c>
      <c r="D32" s="103">
        <v>81745217.400000006</v>
      </c>
    </row>
    <row r="33" spans="1:6" x14ac:dyDescent="0.2">
      <c r="A33" s="82">
        <v>1245</v>
      </c>
      <c r="B33" s="83" t="s">
        <v>177</v>
      </c>
      <c r="C33" s="84">
        <v>1909057.63</v>
      </c>
      <c r="D33" s="103">
        <v>3118561.19</v>
      </c>
    </row>
    <row r="34" spans="1:6" x14ac:dyDescent="0.2">
      <c r="A34" s="82">
        <v>1246</v>
      </c>
      <c r="B34" s="83" t="s">
        <v>178</v>
      </c>
      <c r="C34" s="84">
        <v>25021865.879999999</v>
      </c>
      <c r="D34" s="103">
        <v>24092152.760000002</v>
      </c>
    </row>
    <row r="35" spans="1:6" x14ac:dyDescent="0.2">
      <c r="A35" s="82">
        <v>1247</v>
      </c>
      <c r="B35" s="83" t="s">
        <v>179</v>
      </c>
      <c r="C35" s="84">
        <v>582266.74</v>
      </c>
      <c r="D35" s="103">
        <v>71935.070000000007</v>
      </c>
    </row>
    <row r="36" spans="1:6" x14ac:dyDescent="0.2">
      <c r="A36" s="82">
        <v>1248</v>
      </c>
      <c r="B36" s="83" t="s">
        <v>180</v>
      </c>
      <c r="C36" s="84">
        <v>0</v>
      </c>
      <c r="D36" s="84">
        <v>0</v>
      </c>
    </row>
    <row r="37" spans="1:6" x14ac:dyDescent="0.2">
      <c r="A37" s="82">
        <v>1250</v>
      </c>
      <c r="B37" s="83" t="s">
        <v>182</v>
      </c>
      <c r="C37" s="84">
        <f>SUM(C38:C42)</f>
        <v>4799210.1099999994</v>
      </c>
      <c r="D37" s="103">
        <f>SUM(D38:D42)</f>
        <v>5117171.59</v>
      </c>
    </row>
    <row r="38" spans="1:6" x14ac:dyDescent="0.2">
      <c r="A38" s="82">
        <v>1251</v>
      </c>
      <c r="B38" s="83" t="s">
        <v>183</v>
      </c>
      <c r="C38" s="84">
        <v>4654587.26</v>
      </c>
      <c r="D38" s="103">
        <v>4971294.74</v>
      </c>
    </row>
    <row r="39" spans="1:6" x14ac:dyDescent="0.2">
      <c r="A39" s="82">
        <v>1252</v>
      </c>
      <c r="B39" s="83" t="s">
        <v>184</v>
      </c>
      <c r="C39" s="84">
        <v>0</v>
      </c>
      <c r="D39" s="84">
        <v>0</v>
      </c>
    </row>
    <row r="40" spans="1:6" x14ac:dyDescent="0.2">
      <c r="A40" s="82">
        <v>1253</v>
      </c>
      <c r="B40" s="83" t="s">
        <v>185</v>
      </c>
      <c r="C40" s="84">
        <v>0</v>
      </c>
      <c r="D40" s="84">
        <v>0</v>
      </c>
    </row>
    <row r="41" spans="1:6" x14ac:dyDescent="0.2">
      <c r="A41" s="82">
        <v>1254</v>
      </c>
      <c r="B41" s="83" t="s">
        <v>186</v>
      </c>
      <c r="C41" s="84">
        <v>144622.85</v>
      </c>
      <c r="D41" s="103">
        <f t="shared" ref="D41" si="0">C41+A41</f>
        <v>145876.85</v>
      </c>
    </row>
    <row r="42" spans="1:6" x14ac:dyDescent="0.2">
      <c r="A42" s="82">
        <v>1259</v>
      </c>
      <c r="B42" s="83" t="s">
        <v>187</v>
      </c>
      <c r="C42" s="84">
        <v>0</v>
      </c>
      <c r="D42" s="84">
        <v>0</v>
      </c>
    </row>
    <row r="43" spans="1:6" x14ac:dyDescent="0.2">
      <c r="A43" s="82"/>
      <c r="B43" s="101" t="s">
        <v>699</v>
      </c>
      <c r="C43" s="102">
        <f>C20+C28+C37</f>
        <v>437494507.12</v>
      </c>
      <c r="D43" s="102">
        <f>D20+D28+D37</f>
        <v>373818527.66999996</v>
      </c>
      <c r="F43" s="19"/>
    </row>
    <row r="44" spans="1:6" x14ac:dyDescent="0.2">
      <c r="A44" s="18"/>
      <c r="B44" s="46"/>
      <c r="C44" s="47"/>
      <c r="D44" s="47"/>
    </row>
    <row r="45" spans="1:6" x14ac:dyDescent="0.2">
      <c r="A45" s="81" t="s">
        <v>128</v>
      </c>
      <c r="B45" s="81"/>
      <c r="C45" s="81"/>
      <c r="D45" s="81"/>
    </row>
    <row r="46" spans="1:6" x14ac:dyDescent="0.2">
      <c r="A46" s="81" t="s">
        <v>95</v>
      </c>
      <c r="B46" s="81" t="s">
        <v>92</v>
      </c>
      <c r="C46" s="108" t="s">
        <v>704</v>
      </c>
      <c r="D46" s="108" t="s">
        <v>121</v>
      </c>
    </row>
    <row r="47" spans="1:6" x14ac:dyDescent="0.2">
      <c r="A47" s="100">
        <v>3210</v>
      </c>
      <c r="B47" s="104" t="s">
        <v>673</v>
      </c>
      <c r="C47" s="102">
        <v>119398866.33</v>
      </c>
      <c r="D47" s="102">
        <v>62532841.020000003</v>
      </c>
    </row>
    <row r="48" spans="1:6" x14ac:dyDescent="0.2">
      <c r="A48" s="82"/>
      <c r="B48" s="101" t="s">
        <v>674</v>
      </c>
      <c r="C48" s="102">
        <f>+C49+C61+C101+C104</f>
        <v>26147072.689999998</v>
      </c>
      <c r="D48" s="102">
        <f>+D49+D61+D101+D104</f>
        <v>81483876.829999998</v>
      </c>
    </row>
    <row r="49" spans="1:4" x14ac:dyDescent="0.2">
      <c r="A49" s="100">
        <v>5400</v>
      </c>
      <c r="B49" s="104" t="s">
        <v>360</v>
      </c>
      <c r="C49" s="102">
        <f>SUM(C50:C60)</f>
        <v>0</v>
      </c>
      <c r="D49" s="102">
        <f>SUM(D50:D60)</f>
        <v>0</v>
      </c>
    </row>
    <row r="50" spans="1:4" x14ac:dyDescent="0.2">
      <c r="A50" s="82">
        <v>5410</v>
      </c>
      <c r="B50" s="83" t="s">
        <v>675</v>
      </c>
      <c r="C50" s="84">
        <v>0</v>
      </c>
      <c r="D50" s="84">
        <v>0</v>
      </c>
    </row>
    <row r="51" spans="1:4" x14ac:dyDescent="0.2">
      <c r="A51" s="82">
        <v>5411</v>
      </c>
      <c r="B51" s="83" t="s">
        <v>362</v>
      </c>
      <c r="C51" s="84">
        <v>0</v>
      </c>
      <c r="D51" s="84">
        <v>0</v>
      </c>
    </row>
    <row r="52" spans="1:4" x14ac:dyDescent="0.2">
      <c r="A52" s="82">
        <v>5420</v>
      </c>
      <c r="B52" s="83" t="s">
        <v>676</v>
      </c>
      <c r="C52" s="84">
        <v>0</v>
      </c>
      <c r="D52" s="84">
        <v>0</v>
      </c>
    </row>
    <row r="53" spans="1:4" x14ac:dyDescent="0.2">
      <c r="A53" s="82">
        <v>5421</v>
      </c>
      <c r="B53" s="83" t="s">
        <v>365</v>
      </c>
      <c r="C53" s="84">
        <v>0</v>
      </c>
      <c r="D53" s="84">
        <v>0</v>
      </c>
    </row>
    <row r="54" spans="1:4" x14ac:dyDescent="0.2">
      <c r="A54" s="82">
        <v>5430</v>
      </c>
      <c r="B54" s="83" t="s">
        <v>677</v>
      </c>
      <c r="C54" s="84">
        <v>0</v>
      </c>
      <c r="D54" s="84">
        <v>0</v>
      </c>
    </row>
    <row r="55" spans="1:4" x14ac:dyDescent="0.2">
      <c r="A55" s="82">
        <v>5431</v>
      </c>
      <c r="B55" s="83" t="s">
        <v>368</v>
      </c>
      <c r="C55" s="84">
        <v>0</v>
      </c>
      <c r="D55" s="84">
        <v>0</v>
      </c>
    </row>
    <row r="56" spans="1:4" x14ac:dyDescent="0.2">
      <c r="A56" s="82">
        <v>5440</v>
      </c>
      <c r="B56" s="83" t="s">
        <v>678</v>
      </c>
      <c r="C56" s="84">
        <v>0</v>
      </c>
      <c r="D56" s="84">
        <v>0</v>
      </c>
    </row>
    <row r="57" spans="1:4" x14ac:dyDescent="0.2">
      <c r="A57" s="82">
        <v>5441</v>
      </c>
      <c r="B57" s="83" t="s">
        <v>678</v>
      </c>
      <c r="C57" s="84">
        <v>0</v>
      </c>
      <c r="D57" s="84">
        <v>0</v>
      </c>
    </row>
    <row r="58" spans="1:4" x14ac:dyDescent="0.2">
      <c r="A58" s="82">
        <v>5450</v>
      </c>
      <c r="B58" s="83" t="s">
        <v>679</v>
      </c>
      <c r="C58" s="84">
        <v>0</v>
      </c>
      <c r="D58" s="84">
        <v>0</v>
      </c>
    </row>
    <row r="59" spans="1:4" x14ac:dyDescent="0.2">
      <c r="A59" s="82">
        <v>5451</v>
      </c>
      <c r="B59" s="83" t="s">
        <v>372</v>
      </c>
      <c r="C59" s="84">
        <v>0</v>
      </c>
      <c r="D59" s="84">
        <v>0</v>
      </c>
    </row>
    <row r="60" spans="1:4" x14ac:dyDescent="0.2">
      <c r="A60" s="82">
        <v>5452</v>
      </c>
      <c r="B60" s="83" t="s">
        <v>373</v>
      </c>
      <c r="C60" s="84">
        <v>0</v>
      </c>
      <c r="D60" s="84">
        <v>0</v>
      </c>
    </row>
    <row r="61" spans="1:4" s="26" customFormat="1" x14ac:dyDescent="0.2">
      <c r="A61" s="100">
        <v>5500</v>
      </c>
      <c r="B61" s="104" t="s">
        <v>374</v>
      </c>
      <c r="C61" s="102">
        <f>C62+C71+C74+C80+C90+C92</f>
        <v>1874103.29</v>
      </c>
      <c r="D61" s="102">
        <f>D62+D71+D74+D80+D90+D92</f>
        <v>29202131.479999997</v>
      </c>
    </row>
    <row r="62" spans="1:4" s="26" customFormat="1" x14ac:dyDescent="0.2">
      <c r="A62" s="100">
        <v>5510</v>
      </c>
      <c r="B62" s="104" t="s">
        <v>375</v>
      </c>
      <c r="C62" s="102">
        <f>SUM(C63:C70)</f>
        <v>1357846.79</v>
      </c>
      <c r="D62" s="102">
        <f>SUM(D63:D70)</f>
        <v>29202131.479999997</v>
      </c>
    </row>
    <row r="63" spans="1:4" x14ac:dyDescent="0.2">
      <c r="A63" s="82">
        <v>5511</v>
      </c>
      <c r="B63" s="83" t="s">
        <v>376</v>
      </c>
      <c r="C63" s="84">
        <v>0</v>
      </c>
      <c r="D63" s="84">
        <v>0</v>
      </c>
    </row>
    <row r="64" spans="1:4" x14ac:dyDescent="0.2">
      <c r="A64" s="82">
        <v>5512</v>
      </c>
      <c r="B64" s="83" t="s">
        <v>377</v>
      </c>
      <c r="C64" s="84">
        <v>0</v>
      </c>
      <c r="D64" s="84">
        <v>0</v>
      </c>
    </row>
    <row r="65" spans="1:4" x14ac:dyDescent="0.2">
      <c r="A65" s="82">
        <v>5513</v>
      </c>
      <c r="B65" s="83" t="s">
        <v>378</v>
      </c>
      <c r="C65" s="84">
        <v>0</v>
      </c>
      <c r="D65" s="84">
        <v>3338873.15</v>
      </c>
    </row>
    <row r="66" spans="1:4" x14ac:dyDescent="0.2">
      <c r="A66" s="82">
        <v>5514</v>
      </c>
      <c r="B66" s="83" t="s">
        <v>379</v>
      </c>
      <c r="C66" s="84">
        <v>0</v>
      </c>
      <c r="D66" s="84">
        <v>638188.36</v>
      </c>
    </row>
    <row r="67" spans="1:4" x14ac:dyDescent="0.2">
      <c r="A67" s="82">
        <v>5515</v>
      </c>
      <c r="B67" s="83" t="s">
        <v>380</v>
      </c>
      <c r="C67" s="84">
        <v>0</v>
      </c>
      <c r="D67" s="84">
        <v>21393380.25</v>
      </c>
    </row>
    <row r="68" spans="1:4" x14ac:dyDescent="0.2">
      <c r="A68" s="82">
        <v>5516</v>
      </c>
      <c r="B68" s="83" t="s">
        <v>381</v>
      </c>
      <c r="C68" s="84">
        <v>0</v>
      </c>
      <c r="D68" s="84">
        <v>0</v>
      </c>
    </row>
    <row r="69" spans="1:4" x14ac:dyDescent="0.2">
      <c r="A69" s="82">
        <v>5517</v>
      </c>
      <c r="B69" s="83" t="s">
        <v>382</v>
      </c>
      <c r="C69" s="84">
        <v>0</v>
      </c>
      <c r="D69" s="84">
        <v>457560.54</v>
      </c>
    </row>
    <row r="70" spans="1:4" x14ac:dyDescent="0.2">
      <c r="A70" s="82">
        <v>5518</v>
      </c>
      <c r="B70" s="83" t="s">
        <v>46</v>
      </c>
      <c r="C70" s="84">
        <v>1357846.79</v>
      </c>
      <c r="D70" s="84">
        <v>3374129.18</v>
      </c>
    </row>
    <row r="71" spans="1:4" s="26" customFormat="1" x14ac:dyDescent="0.2">
      <c r="A71" s="100">
        <v>5520</v>
      </c>
      <c r="B71" s="104" t="s">
        <v>45</v>
      </c>
      <c r="C71" s="102">
        <f>SUM(C72:C73)</f>
        <v>0</v>
      </c>
      <c r="D71" s="102">
        <f>SUM(D72:D73)</f>
        <v>0</v>
      </c>
    </row>
    <row r="72" spans="1:4" x14ac:dyDescent="0.2">
      <c r="A72" s="82">
        <v>5521</v>
      </c>
      <c r="B72" s="83" t="s">
        <v>383</v>
      </c>
      <c r="C72" s="84">
        <v>0</v>
      </c>
      <c r="D72" s="84">
        <v>0</v>
      </c>
    </row>
    <row r="73" spans="1:4" x14ac:dyDescent="0.2">
      <c r="A73" s="82">
        <v>5522</v>
      </c>
      <c r="B73" s="83" t="s">
        <v>384</v>
      </c>
      <c r="C73" s="84">
        <v>0</v>
      </c>
      <c r="D73" s="84">
        <v>0</v>
      </c>
    </row>
    <row r="74" spans="1:4" s="26" customFormat="1" x14ac:dyDescent="0.2">
      <c r="A74" s="100">
        <v>5530</v>
      </c>
      <c r="B74" s="104" t="s">
        <v>385</v>
      </c>
      <c r="C74" s="102">
        <f>SUM(C75:C79)</f>
        <v>0</v>
      </c>
      <c r="D74" s="102">
        <f>SUM(D75:D79)</f>
        <v>0</v>
      </c>
    </row>
    <row r="75" spans="1:4" x14ac:dyDescent="0.2">
      <c r="A75" s="82">
        <v>5531</v>
      </c>
      <c r="B75" s="83" t="s">
        <v>386</v>
      </c>
      <c r="C75" s="84">
        <v>0</v>
      </c>
      <c r="D75" s="84">
        <v>0</v>
      </c>
    </row>
    <row r="76" spans="1:4" x14ac:dyDescent="0.2">
      <c r="A76" s="82">
        <v>5532</v>
      </c>
      <c r="B76" s="83" t="s">
        <v>387</v>
      </c>
      <c r="C76" s="84">
        <v>0</v>
      </c>
      <c r="D76" s="84">
        <v>0</v>
      </c>
    </row>
    <row r="77" spans="1:4" x14ac:dyDescent="0.2">
      <c r="A77" s="82">
        <v>5533</v>
      </c>
      <c r="B77" s="83" t="s">
        <v>388</v>
      </c>
      <c r="C77" s="84">
        <v>0</v>
      </c>
      <c r="D77" s="84">
        <v>0</v>
      </c>
    </row>
    <row r="78" spans="1:4" x14ac:dyDescent="0.2">
      <c r="A78" s="82">
        <v>5534</v>
      </c>
      <c r="B78" s="83" t="s">
        <v>389</v>
      </c>
      <c r="C78" s="84">
        <v>0</v>
      </c>
      <c r="D78" s="84">
        <v>0</v>
      </c>
    </row>
    <row r="79" spans="1:4" x14ac:dyDescent="0.2">
      <c r="A79" s="82">
        <v>5535</v>
      </c>
      <c r="B79" s="83" t="s">
        <v>390</v>
      </c>
      <c r="C79" s="84">
        <v>0</v>
      </c>
      <c r="D79" s="84">
        <v>0</v>
      </c>
    </row>
    <row r="80" spans="1:4" s="26" customFormat="1" x14ac:dyDescent="0.2">
      <c r="A80" s="100">
        <v>5540</v>
      </c>
      <c r="B80" s="104" t="s">
        <v>391</v>
      </c>
      <c r="C80" s="102">
        <f>SUM(C89)</f>
        <v>0</v>
      </c>
      <c r="D80" s="102">
        <f>SUM(D89)</f>
        <v>0</v>
      </c>
    </row>
    <row r="82" spans="1:4" s="26" customFormat="1" x14ac:dyDescent="0.2"/>
    <row r="86" spans="1:4" s="70" customFormat="1" x14ac:dyDescent="0.25"/>
    <row r="87" spans="1:4" s="70" customFormat="1" x14ac:dyDescent="0.2">
      <c r="A87" s="75" t="s">
        <v>128</v>
      </c>
      <c r="B87" s="75"/>
      <c r="C87" s="75"/>
      <c r="D87" s="75"/>
    </row>
    <row r="88" spans="1:4" s="70" customFormat="1" x14ac:dyDescent="0.2">
      <c r="A88" s="75" t="s">
        <v>95</v>
      </c>
      <c r="B88" s="75" t="s">
        <v>92</v>
      </c>
      <c r="C88" s="80" t="s">
        <v>704</v>
      </c>
      <c r="D88" s="80" t="s">
        <v>121</v>
      </c>
    </row>
    <row r="89" spans="1:4" x14ac:dyDescent="0.2">
      <c r="A89" s="82">
        <v>5541</v>
      </c>
      <c r="B89" s="83" t="s">
        <v>391</v>
      </c>
      <c r="C89" s="84">
        <v>0</v>
      </c>
      <c r="D89" s="84">
        <v>0</v>
      </c>
    </row>
    <row r="90" spans="1:4" x14ac:dyDescent="0.2">
      <c r="A90" s="100">
        <v>5550</v>
      </c>
      <c r="B90" s="104" t="s">
        <v>392</v>
      </c>
      <c r="C90" s="102">
        <f>SUM(C91)</f>
        <v>0</v>
      </c>
      <c r="D90" s="102">
        <f>SUM(D91)</f>
        <v>0</v>
      </c>
    </row>
    <row r="91" spans="1:4" s="26" customFormat="1" x14ac:dyDescent="0.2">
      <c r="A91" s="82">
        <v>5551</v>
      </c>
      <c r="B91" s="83" t="s">
        <v>392</v>
      </c>
      <c r="C91" s="84">
        <v>0</v>
      </c>
      <c r="D91" s="84">
        <v>0</v>
      </c>
    </row>
    <row r="92" spans="1:4" x14ac:dyDescent="0.2">
      <c r="A92" s="100">
        <v>5590</v>
      </c>
      <c r="B92" s="104" t="s">
        <v>393</v>
      </c>
      <c r="C92" s="102">
        <f>SUM(C93:C100)</f>
        <v>516256.5</v>
      </c>
      <c r="D92" s="102">
        <f>SUM(D93:D100)</f>
        <v>0</v>
      </c>
    </row>
    <row r="93" spans="1:4" x14ac:dyDescent="0.2">
      <c r="A93" s="82">
        <v>5591</v>
      </c>
      <c r="B93" s="83" t="s">
        <v>394</v>
      </c>
      <c r="C93" s="84">
        <v>0</v>
      </c>
      <c r="D93" s="84">
        <v>0</v>
      </c>
    </row>
    <row r="94" spans="1:4" x14ac:dyDescent="0.2">
      <c r="A94" s="82">
        <v>5592</v>
      </c>
      <c r="B94" s="83" t="s">
        <v>395</v>
      </c>
      <c r="C94" s="84">
        <v>0</v>
      </c>
      <c r="D94" s="84">
        <v>0</v>
      </c>
    </row>
    <row r="95" spans="1:4" x14ac:dyDescent="0.2">
      <c r="A95" s="82">
        <v>5593</v>
      </c>
      <c r="B95" s="83" t="s">
        <v>396</v>
      </c>
      <c r="C95" s="84">
        <v>0</v>
      </c>
      <c r="D95" s="84">
        <v>0</v>
      </c>
    </row>
    <row r="96" spans="1:4" x14ac:dyDescent="0.2">
      <c r="A96" s="82">
        <v>5594</v>
      </c>
      <c r="B96" s="83" t="s">
        <v>397</v>
      </c>
      <c r="C96" s="84">
        <v>0</v>
      </c>
      <c r="D96" s="84">
        <v>0</v>
      </c>
    </row>
    <row r="97" spans="1:4" x14ac:dyDescent="0.2">
      <c r="A97" s="82">
        <v>5595</v>
      </c>
      <c r="B97" s="83" t="s">
        <v>398</v>
      </c>
      <c r="C97" s="84">
        <v>0</v>
      </c>
      <c r="D97" s="84">
        <v>0</v>
      </c>
    </row>
    <row r="98" spans="1:4" x14ac:dyDescent="0.2">
      <c r="A98" s="82">
        <v>5596</v>
      </c>
      <c r="B98" s="83" t="s">
        <v>291</v>
      </c>
      <c r="C98" s="84">
        <v>0</v>
      </c>
      <c r="D98" s="84">
        <v>0</v>
      </c>
    </row>
    <row r="99" spans="1:4" x14ac:dyDescent="0.2">
      <c r="A99" s="82">
        <v>5597</v>
      </c>
      <c r="B99" s="83" t="s">
        <v>399</v>
      </c>
      <c r="C99" s="84">
        <v>0</v>
      </c>
      <c r="D99" s="84">
        <v>0</v>
      </c>
    </row>
    <row r="100" spans="1:4" s="26" customFormat="1" x14ac:dyDescent="0.2">
      <c r="A100" s="82">
        <v>5599</v>
      </c>
      <c r="B100" s="83" t="s">
        <v>400</v>
      </c>
      <c r="C100" s="84">
        <v>516256.5</v>
      </c>
      <c r="D100" s="84">
        <v>0</v>
      </c>
    </row>
    <row r="101" spans="1:4" x14ac:dyDescent="0.2">
      <c r="A101" s="100">
        <v>5600</v>
      </c>
      <c r="B101" s="104" t="s">
        <v>44</v>
      </c>
      <c r="C101" s="102">
        <f>C102</f>
        <v>24272969.399999999</v>
      </c>
      <c r="D101" s="102">
        <f>D102</f>
        <v>36422996.850000001</v>
      </c>
    </row>
    <row r="102" spans="1:4" x14ac:dyDescent="0.2">
      <c r="A102" s="82">
        <v>5610</v>
      </c>
      <c r="B102" s="83" t="s">
        <v>401</v>
      </c>
      <c r="C102" s="84">
        <f>C103</f>
        <v>24272969.399999999</v>
      </c>
      <c r="D102" s="84">
        <f>D103</f>
        <v>36422996.850000001</v>
      </c>
    </row>
    <row r="103" spans="1:4" x14ac:dyDescent="0.2">
      <c r="A103" s="82">
        <v>5611</v>
      </c>
      <c r="B103" s="83" t="s">
        <v>402</v>
      </c>
      <c r="C103" s="102">
        <v>24272969.399999999</v>
      </c>
      <c r="D103" s="102">
        <v>36422996.850000001</v>
      </c>
    </row>
    <row r="104" spans="1:4" x14ac:dyDescent="0.2">
      <c r="A104" s="100">
        <v>2110</v>
      </c>
      <c r="B104" s="105" t="s">
        <v>680</v>
      </c>
      <c r="C104" s="102">
        <f>SUM(C105:C109)</f>
        <v>0</v>
      </c>
      <c r="D104" s="102">
        <f>SUM(D105:D109)</f>
        <v>15858748.5</v>
      </c>
    </row>
    <row r="105" spans="1:4" x14ac:dyDescent="0.2">
      <c r="A105" s="82">
        <v>2111</v>
      </c>
      <c r="B105" s="83" t="s">
        <v>681</v>
      </c>
      <c r="C105" s="84">
        <v>0</v>
      </c>
      <c r="D105" s="84">
        <v>9240555.4199999999</v>
      </c>
    </row>
    <row r="106" spans="1:4" x14ac:dyDescent="0.2">
      <c r="A106" s="82">
        <v>2112</v>
      </c>
      <c r="B106" s="83" t="s">
        <v>682</v>
      </c>
      <c r="C106" s="84">
        <v>0</v>
      </c>
      <c r="D106" s="84">
        <v>361818.5</v>
      </c>
    </row>
    <row r="107" spans="1:4" x14ac:dyDescent="0.2">
      <c r="A107" s="82">
        <v>2112</v>
      </c>
      <c r="B107" s="83" t="s">
        <v>683</v>
      </c>
      <c r="C107" s="84">
        <v>0</v>
      </c>
      <c r="D107" s="84">
        <v>6194534.5800000001</v>
      </c>
    </row>
    <row r="108" spans="1:4" x14ac:dyDescent="0.2">
      <c r="A108" s="82">
        <v>2115</v>
      </c>
      <c r="B108" s="83" t="s">
        <v>684</v>
      </c>
      <c r="C108" s="84">
        <v>0</v>
      </c>
      <c r="D108" s="84">
        <v>21840</v>
      </c>
    </row>
    <row r="109" spans="1:4" x14ac:dyDescent="0.2">
      <c r="A109" s="82">
        <v>2114</v>
      </c>
      <c r="B109" s="83" t="s">
        <v>685</v>
      </c>
      <c r="C109" s="84">
        <v>0</v>
      </c>
      <c r="D109" s="84">
        <v>40000</v>
      </c>
    </row>
    <row r="110" spans="1:4" x14ac:dyDescent="0.2">
      <c r="A110" s="82"/>
      <c r="B110" s="101" t="s">
        <v>686</v>
      </c>
      <c r="C110" s="102">
        <v>0</v>
      </c>
      <c r="D110" s="102">
        <v>0</v>
      </c>
    </row>
    <row r="111" spans="1:4" x14ac:dyDescent="0.2">
      <c r="A111" s="100">
        <v>1120</v>
      </c>
      <c r="B111" s="105" t="s">
        <v>687</v>
      </c>
      <c r="C111" s="102">
        <v>0</v>
      </c>
      <c r="D111" s="102">
        <v>0</v>
      </c>
    </row>
    <row r="112" spans="1:4" x14ac:dyDescent="0.2">
      <c r="A112" s="82">
        <v>1124</v>
      </c>
      <c r="B112" s="106" t="s">
        <v>688</v>
      </c>
      <c r="C112" s="84">
        <v>0</v>
      </c>
      <c r="D112" s="84">
        <v>0</v>
      </c>
    </row>
    <row r="113" spans="1:4" x14ac:dyDescent="0.2">
      <c r="A113" s="82">
        <v>1124</v>
      </c>
      <c r="B113" s="106" t="s">
        <v>689</v>
      </c>
      <c r="C113" s="84">
        <v>0</v>
      </c>
      <c r="D113" s="84">
        <v>0</v>
      </c>
    </row>
    <row r="114" spans="1:4" x14ac:dyDescent="0.2">
      <c r="A114" s="82">
        <v>1124</v>
      </c>
      <c r="B114" s="106" t="s">
        <v>690</v>
      </c>
      <c r="C114" s="84">
        <v>0</v>
      </c>
      <c r="D114" s="84">
        <v>0</v>
      </c>
    </row>
    <row r="115" spans="1:4" x14ac:dyDescent="0.2">
      <c r="A115" s="82">
        <v>1124</v>
      </c>
      <c r="B115" s="106" t="s">
        <v>691</v>
      </c>
      <c r="C115" s="84">
        <v>0</v>
      </c>
      <c r="D115" s="84">
        <v>0</v>
      </c>
    </row>
    <row r="116" spans="1:4" x14ac:dyDescent="0.2">
      <c r="A116" s="82">
        <v>1124</v>
      </c>
      <c r="B116" s="106" t="s">
        <v>692</v>
      </c>
      <c r="C116" s="84">
        <v>0</v>
      </c>
      <c r="D116" s="84">
        <v>0</v>
      </c>
    </row>
    <row r="117" spans="1:4" x14ac:dyDescent="0.2">
      <c r="A117" s="82">
        <v>1124</v>
      </c>
      <c r="B117" s="106" t="s">
        <v>693</v>
      </c>
      <c r="C117" s="84">
        <v>0</v>
      </c>
      <c r="D117" s="84">
        <v>0</v>
      </c>
    </row>
    <row r="118" spans="1:4" x14ac:dyDescent="0.2">
      <c r="A118" s="82">
        <v>1122</v>
      </c>
      <c r="B118" s="106" t="s">
        <v>694</v>
      </c>
      <c r="C118" s="84">
        <v>0</v>
      </c>
      <c r="D118" s="84">
        <v>0</v>
      </c>
    </row>
    <row r="119" spans="1:4" x14ac:dyDescent="0.2">
      <c r="A119" s="82">
        <v>1122</v>
      </c>
      <c r="B119" s="106" t="s">
        <v>695</v>
      </c>
      <c r="C119" s="84">
        <v>0</v>
      </c>
      <c r="D119" s="84">
        <v>0</v>
      </c>
    </row>
    <row r="120" spans="1:4" x14ac:dyDescent="0.2">
      <c r="A120" s="82">
        <v>1122</v>
      </c>
      <c r="B120" s="106" t="s">
        <v>696</v>
      </c>
      <c r="C120" s="84">
        <v>0</v>
      </c>
      <c r="D120" s="84">
        <v>0</v>
      </c>
    </row>
    <row r="121" spans="1:4" x14ac:dyDescent="0.2">
      <c r="A121" s="82"/>
      <c r="B121" s="107" t="s">
        <v>697</v>
      </c>
      <c r="C121" s="102">
        <f>C47+C48-C110</f>
        <v>145545939.01999998</v>
      </c>
      <c r="D121" s="102">
        <f>D47+D48-D110</f>
        <v>144016717.84999999</v>
      </c>
    </row>
    <row r="127" spans="1:4" s="70" customFormat="1" x14ac:dyDescent="0.25">
      <c r="A127" s="69"/>
    </row>
    <row r="128" spans="1:4" s="70" customFormat="1" x14ac:dyDescent="0.25"/>
    <row r="129" spans="1:1" s="70" customFormat="1" x14ac:dyDescent="0.25"/>
    <row r="130" spans="1:1" s="70" customFormat="1" x14ac:dyDescent="0.25"/>
    <row r="131" spans="1:1" s="70" customFormat="1" x14ac:dyDescent="0.25">
      <c r="A131" s="69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6 D88" xr:uid="{00000000-0002-0000-0400-000000000000}"/>
    <dataValidation allowBlank="1" showInputMessage="1" showErrorMessage="1" prompt="Saldo al 31 de diciembre del año anterior que se presenta" sqref="D7" xr:uid="{00000000-0002-0000-0400-000001000000}"/>
    <dataValidation allowBlank="1" showInputMessage="1" showErrorMessage="1" prompt="Importe del trimestre anterior" sqref="C46 C88" xr:uid="{00000000-0002-0000-0400-000002000000}"/>
  </dataValidations>
  <pageMargins left="0.70866141732283472" right="0.70866141732283472" top="0.74803149606299213" bottom="0.74803149606299213" header="0.31496062992125984" footer="0.31496062992125984"/>
  <pageSetup scale="75" fitToHeight="2" orientation="portrait" r:id="rId1"/>
  <headerFooter>
    <oddFooter>&amp;LBajo protesta de decir verdad declaramos que los Estados Financieros y sus notas, son razonablemente correctos y son responsabilidad del emisor.&amp;R&amp;P/&amp;N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32"/>
  <sheetViews>
    <sheetView showGridLines="0" workbookViewId="0">
      <selection activeCell="C11" sqref="C11"/>
    </sheetView>
  </sheetViews>
  <sheetFormatPr baseColWidth="10" defaultColWidth="11.42578125" defaultRowHeight="11.25" x14ac:dyDescent="0.2"/>
  <cols>
    <col min="1" max="1" width="3.28515625" style="22" customWidth="1"/>
    <col min="2" max="2" width="67.5703125" style="22" customWidth="1"/>
    <col min="3" max="3" width="23.28515625" style="22" customWidth="1"/>
    <col min="4" max="16384" width="11.42578125" style="22"/>
  </cols>
  <sheetData>
    <row r="1" spans="1:3" s="21" customFormat="1" ht="18" customHeight="1" x14ac:dyDescent="0.25">
      <c r="A1" s="113" t="str">
        <f>[1]ESF!A1</f>
        <v>MUNICIPIO DE GUANAJUATO</v>
      </c>
      <c r="B1" s="114"/>
      <c r="C1" s="115"/>
    </row>
    <row r="2" spans="1:3" s="21" customFormat="1" ht="18" customHeight="1" x14ac:dyDescent="0.25">
      <c r="A2" s="116" t="s">
        <v>702</v>
      </c>
      <c r="B2" s="117"/>
      <c r="C2" s="118"/>
    </row>
    <row r="3" spans="1:3" s="21" customFormat="1" ht="18" customHeight="1" x14ac:dyDescent="0.25">
      <c r="A3" s="116" t="str">
        <f>[1]ESF!A3</f>
        <v>Correspondiente del 01 de Enero al 31 de Diciembre de 2021</v>
      </c>
      <c r="B3" s="117"/>
      <c r="C3" s="118"/>
    </row>
    <row r="4" spans="1:3" s="23" customFormat="1" ht="18" customHeight="1" x14ac:dyDescent="0.2">
      <c r="A4" s="119" t="s">
        <v>701</v>
      </c>
      <c r="B4" s="120"/>
      <c r="C4" s="121"/>
    </row>
    <row r="5" spans="1:3" x14ac:dyDescent="0.2">
      <c r="A5" s="48" t="s">
        <v>455</v>
      </c>
      <c r="B5" s="48"/>
      <c r="C5" s="59">
        <v>860570008.22000003</v>
      </c>
    </row>
    <row r="6" spans="1:3" x14ac:dyDescent="0.2">
      <c r="A6" s="49"/>
      <c r="B6" s="50"/>
      <c r="C6" s="60"/>
    </row>
    <row r="7" spans="1:3" x14ac:dyDescent="0.2">
      <c r="A7" s="52" t="s">
        <v>456</v>
      </c>
      <c r="B7" s="53"/>
      <c r="C7" s="54">
        <f>SUM(C8:C13)</f>
        <v>0</v>
      </c>
    </row>
    <row r="8" spans="1:3" x14ac:dyDescent="0.2">
      <c r="A8" s="61" t="s">
        <v>457</v>
      </c>
      <c r="B8" s="55" t="s">
        <v>278</v>
      </c>
      <c r="C8" s="56">
        <v>0</v>
      </c>
    </row>
    <row r="9" spans="1:3" x14ac:dyDescent="0.2">
      <c r="A9" s="62" t="s">
        <v>458</v>
      </c>
      <c r="B9" s="57" t="s">
        <v>467</v>
      </c>
      <c r="C9" s="56">
        <v>0</v>
      </c>
    </row>
    <row r="10" spans="1:3" x14ac:dyDescent="0.2">
      <c r="A10" s="62" t="s">
        <v>459</v>
      </c>
      <c r="B10" s="57" t="s">
        <v>286</v>
      </c>
      <c r="C10" s="56">
        <v>0</v>
      </c>
    </row>
    <row r="11" spans="1:3" x14ac:dyDescent="0.2">
      <c r="A11" s="62" t="s">
        <v>460</v>
      </c>
      <c r="B11" s="57" t="s">
        <v>287</v>
      </c>
      <c r="C11" s="56">
        <v>0</v>
      </c>
    </row>
    <row r="12" spans="1:3" x14ac:dyDescent="0.2">
      <c r="A12" s="62" t="s">
        <v>461</v>
      </c>
      <c r="B12" s="57" t="s">
        <v>288</v>
      </c>
      <c r="C12" s="56">
        <v>0</v>
      </c>
    </row>
    <row r="13" spans="1:3" x14ac:dyDescent="0.2">
      <c r="A13" s="61" t="s">
        <v>462</v>
      </c>
      <c r="B13" s="55" t="s">
        <v>463</v>
      </c>
      <c r="C13" s="56">
        <v>0</v>
      </c>
    </row>
    <row r="14" spans="1:3" x14ac:dyDescent="0.2">
      <c r="A14" s="49"/>
      <c r="B14" s="63"/>
      <c r="C14" s="64"/>
    </row>
    <row r="15" spans="1:3" x14ac:dyDescent="0.2">
      <c r="A15" s="52" t="s">
        <v>48</v>
      </c>
      <c r="B15" s="53"/>
      <c r="C15" s="54">
        <f>SUM(C16:C18)</f>
        <v>81134892.909999996</v>
      </c>
    </row>
    <row r="16" spans="1:3" x14ac:dyDescent="0.2">
      <c r="A16" s="61">
        <v>3.1</v>
      </c>
      <c r="B16" s="57" t="s">
        <v>466</v>
      </c>
      <c r="C16" s="56">
        <v>0</v>
      </c>
    </row>
    <row r="17" spans="1:3" x14ac:dyDescent="0.2">
      <c r="A17" s="62">
        <v>3.2</v>
      </c>
      <c r="B17" s="57" t="s">
        <v>464</v>
      </c>
      <c r="C17" s="56">
        <v>81134892.909999996</v>
      </c>
    </row>
    <row r="18" spans="1:3" x14ac:dyDescent="0.2">
      <c r="A18" s="62">
        <v>3.3</v>
      </c>
      <c r="B18" s="55" t="s">
        <v>465</v>
      </c>
      <c r="C18" s="58">
        <v>0</v>
      </c>
    </row>
    <row r="19" spans="1:3" x14ac:dyDescent="0.2">
      <c r="A19" s="49"/>
      <c r="B19" s="65"/>
      <c r="C19" s="66"/>
    </row>
    <row r="20" spans="1:3" x14ac:dyDescent="0.2">
      <c r="A20" s="48" t="s">
        <v>47</v>
      </c>
      <c r="B20" s="48"/>
      <c r="C20" s="59">
        <f>C5+C7-C15</f>
        <v>779435115.31000006</v>
      </c>
    </row>
    <row r="23" spans="1:3" x14ac:dyDescent="0.2">
      <c r="A23" s="39" t="s">
        <v>672</v>
      </c>
    </row>
    <row r="28" spans="1:3" s="70" customFormat="1" x14ac:dyDescent="0.25">
      <c r="A28" s="69"/>
    </row>
    <row r="29" spans="1:3" s="70" customFormat="1" x14ac:dyDescent="0.25"/>
    <row r="30" spans="1:3" s="70" customFormat="1" x14ac:dyDescent="0.25"/>
    <row r="31" spans="1:3" s="70" customFormat="1" x14ac:dyDescent="0.25"/>
    <row r="32" spans="1:3" s="70" customFormat="1" x14ac:dyDescent="0.25">
      <c r="A32" s="69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9"/>
  <sheetViews>
    <sheetView showGridLines="0" workbookViewId="0">
      <selection activeCell="B5" sqref="B5"/>
    </sheetView>
  </sheetViews>
  <sheetFormatPr baseColWidth="10" defaultColWidth="11.42578125" defaultRowHeight="11.25" x14ac:dyDescent="0.2"/>
  <cols>
    <col min="1" max="1" width="3.7109375" style="22" customWidth="1"/>
    <col min="2" max="2" width="67.28515625" style="22" customWidth="1"/>
    <col min="3" max="3" width="28.28515625" style="22" customWidth="1"/>
    <col min="4" max="16384" width="11.42578125" style="22"/>
  </cols>
  <sheetData>
    <row r="1" spans="1:3" s="24" customFormat="1" ht="18.95" customHeight="1" x14ac:dyDescent="0.25">
      <c r="A1" s="122" t="str">
        <f>[1]ESF!A1</f>
        <v>MUNICIPIO DE GUANAJUATO</v>
      </c>
      <c r="B1" s="123"/>
      <c r="C1" s="124"/>
    </row>
    <row r="2" spans="1:3" s="24" customFormat="1" ht="18.95" customHeight="1" x14ac:dyDescent="0.25">
      <c r="A2" s="125" t="s">
        <v>700</v>
      </c>
      <c r="B2" s="126"/>
      <c r="C2" s="127"/>
    </row>
    <row r="3" spans="1:3" s="24" customFormat="1" ht="18.95" customHeight="1" x14ac:dyDescent="0.25">
      <c r="A3" s="125" t="str">
        <f>[1]ESF!A3</f>
        <v>Correspondiente del 01 de Enero al 31 de Diciembre de 2021</v>
      </c>
      <c r="B3" s="126"/>
      <c r="C3" s="127"/>
    </row>
    <row r="4" spans="1:3" x14ac:dyDescent="0.2">
      <c r="A4" s="119" t="s">
        <v>701</v>
      </c>
      <c r="B4" s="120"/>
      <c r="C4" s="121"/>
    </row>
    <row r="5" spans="1:3" x14ac:dyDescent="0.2">
      <c r="A5" s="97" t="s">
        <v>468</v>
      </c>
      <c r="B5" s="97"/>
      <c r="C5" s="99">
        <v>806128299.60000002</v>
      </c>
    </row>
    <row r="6" spans="1:3" x14ac:dyDescent="0.2">
      <c r="A6" s="49"/>
      <c r="B6" s="50"/>
      <c r="C6" s="51"/>
    </row>
    <row r="7" spans="1:3" x14ac:dyDescent="0.2">
      <c r="A7" s="85" t="s">
        <v>469</v>
      </c>
      <c r="B7" s="85"/>
      <c r="C7" s="86">
        <f>SUM(C8:C28)</f>
        <v>154851153.63999999</v>
      </c>
    </row>
    <row r="8" spans="1:3" x14ac:dyDescent="0.2">
      <c r="A8" s="87">
        <v>2.1</v>
      </c>
      <c r="B8" s="88" t="s">
        <v>306</v>
      </c>
      <c r="C8" s="89">
        <v>0</v>
      </c>
    </row>
    <row r="9" spans="1:3" x14ac:dyDescent="0.2">
      <c r="A9" s="87">
        <v>2.2000000000000002</v>
      </c>
      <c r="B9" s="88" t="s">
        <v>303</v>
      </c>
      <c r="C9" s="89">
        <v>0</v>
      </c>
    </row>
    <row r="10" spans="1:3" x14ac:dyDescent="0.2">
      <c r="A10" s="90">
        <v>2.2999999999999998</v>
      </c>
      <c r="B10" s="91" t="s">
        <v>173</v>
      </c>
      <c r="C10" s="89">
        <v>1170741.26</v>
      </c>
    </row>
    <row r="11" spans="1:3" x14ac:dyDescent="0.2">
      <c r="A11" s="90">
        <v>2.4</v>
      </c>
      <c r="B11" s="91" t="s">
        <v>174</v>
      </c>
      <c r="C11" s="89">
        <v>20896.009999999998</v>
      </c>
    </row>
    <row r="12" spans="1:3" x14ac:dyDescent="0.2">
      <c r="A12" s="90">
        <v>2.5</v>
      </c>
      <c r="B12" s="91" t="s">
        <v>175</v>
      </c>
      <c r="C12" s="89">
        <v>0</v>
      </c>
    </row>
    <row r="13" spans="1:3" x14ac:dyDescent="0.2">
      <c r="A13" s="90">
        <v>2.6</v>
      </c>
      <c r="B13" s="91" t="s">
        <v>176</v>
      </c>
      <c r="C13" s="89">
        <v>0</v>
      </c>
    </row>
    <row r="14" spans="1:3" x14ac:dyDescent="0.2">
      <c r="A14" s="90">
        <v>2.7</v>
      </c>
      <c r="B14" s="91" t="s">
        <v>177</v>
      </c>
      <c r="C14" s="89">
        <v>0</v>
      </c>
    </row>
    <row r="15" spans="1:3" x14ac:dyDescent="0.2">
      <c r="A15" s="90">
        <v>2.8</v>
      </c>
      <c r="B15" s="91" t="s">
        <v>178</v>
      </c>
      <c r="C15" s="89">
        <v>337299.41</v>
      </c>
    </row>
    <row r="16" spans="1:3" x14ac:dyDescent="0.2">
      <c r="A16" s="90">
        <v>2.9</v>
      </c>
      <c r="B16" s="91" t="s">
        <v>180</v>
      </c>
      <c r="C16" s="89">
        <v>0</v>
      </c>
    </row>
    <row r="17" spans="1:3" x14ac:dyDescent="0.2">
      <c r="A17" s="90" t="s">
        <v>470</v>
      </c>
      <c r="B17" s="91" t="s">
        <v>471</v>
      </c>
      <c r="C17" s="89">
        <v>396103.5</v>
      </c>
    </row>
    <row r="18" spans="1:3" x14ac:dyDescent="0.2">
      <c r="A18" s="90" t="s">
        <v>500</v>
      </c>
      <c r="B18" s="91" t="s">
        <v>182</v>
      </c>
      <c r="C18" s="89">
        <v>338549.68</v>
      </c>
    </row>
    <row r="19" spans="1:3" x14ac:dyDescent="0.2">
      <c r="A19" s="90" t="s">
        <v>501</v>
      </c>
      <c r="B19" s="91" t="s">
        <v>472</v>
      </c>
      <c r="C19" s="89">
        <v>145558129.03999999</v>
      </c>
    </row>
    <row r="20" spans="1:3" x14ac:dyDescent="0.2">
      <c r="A20" s="90" t="s">
        <v>502</v>
      </c>
      <c r="B20" s="91" t="s">
        <v>473</v>
      </c>
      <c r="C20" s="89">
        <v>3963553.95</v>
      </c>
    </row>
    <row r="21" spans="1:3" x14ac:dyDescent="0.2">
      <c r="A21" s="90" t="s">
        <v>503</v>
      </c>
      <c r="B21" s="91" t="s">
        <v>474</v>
      </c>
      <c r="C21" s="89">
        <v>0</v>
      </c>
    </row>
    <row r="22" spans="1:3" x14ac:dyDescent="0.2">
      <c r="A22" s="90" t="s">
        <v>475</v>
      </c>
      <c r="B22" s="91" t="s">
        <v>476</v>
      </c>
      <c r="C22" s="89">
        <v>0</v>
      </c>
    </row>
    <row r="23" spans="1:3" x14ac:dyDescent="0.2">
      <c r="A23" s="90" t="s">
        <v>477</v>
      </c>
      <c r="B23" s="91" t="s">
        <v>478</v>
      </c>
      <c r="C23" s="89">
        <v>0</v>
      </c>
    </row>
    <row r="24" spans="1:3" x14ac:dyDescent="0.2">
      <c r="A24" s="90" t="s">
        <v>479</v>
      </c>
      <c r="B24" s="91" t="s">
        <v>480</v>
      </c>
      <c r="C24" s="89">
        <v>0</v>
      </c>
    </row>
    <row r="25" spans="1:3" x14ac:dyDescent="0.2">
      <c r="A25" s="90" t="s">
        <v>481</v>
      </c>
      <c r="B25" s="91" t="s">
        <v>482</v>
      </c>
      <c r="C25" s="89">
        <v>0</v>
      </c>
    </row>
    <row r="26" spans="1:3" x14ac:dyDescent="0.2">
      <c r="A26" s="90" t="s">
        <v>483</v>
      </c>
      <c r="B26" s="91" t="s">
        <v>484</v>
      </c>
      <c r="C26" s="89">
        <v>3065880.79</v>
      </c>
    </row>
    <row r="27" spans="1:3" x14ac:dyDescent="0.2">
      <c r="A27" s="90" t="s">
        <v>485</v>
      </c>
      <c r="B27" s="91" t="s">
        <v>486</v>
      </c>
      <c r="C27" s="89">
        <v>0</v>
      </c>
    </row>
    <row r="28" spans="1:3" x14ac:dyDescent="0.2">
      <c r="A28" s="90" t="s">
        <v>487</v>
      </c>
      <c r="B28" s="88" t="s">
        <v>488</v>
      </c>
      <c r="C28" s="89">
        <v>0</v>
      </c>
    </row>
    <row r="29" spans="1:3" x14ac:dyDescent="0.2">
      <c r="A29" s="92"/>
      <c r="B29" s="93"/>
      <c r="C29" s="94"/>
    </row>
    <row r="30" spans="1:3" x14ac:dyDescent="0.2">
      <c r="A30" s="85" t="s">
        <v>489</v>
      </c>
      <c r="B30" s="85"/>
      <c r="C30" s="86">
        <f>SUM(C31:C37)</f>
        <v>65625128.329999998</v>
      </c>
    </row>
    <row r="31" spans="1:3" x14ac:dyDescent="0.2">
      <c r="A31" s="90" t="s">
        <v>490</v>
      </c>
      <c r="B31" s="91" t="s">
        <v>375</v>
      </c>
      <c r="C31" s="95">
        <f>3374129.18+25828002.3</f>
        <v>29202131.48</v>
      </c>
    </row>
    <row r="32" spans="1:3" x14ac:dyDescent="0.2">
      <c r="A32" s="90" t="s">
        <v>491</v>
      </c>
      <c r="B32" s="91" t="s">
        <v>45</v>
      </c>
      <c r="C32" s="89">
        <v>0</v>
      </c>
    </row>
    <row r="33" spans="1:3" x14ac:dyDescent="0.2">
      <c r="A33" s="90" t="s">
        <v>492</v>
      </c>
      <c r="B33" s="91" t="s">
        <v>385</v>
      </c>
      <c r="C33" s="89">
        <v>0</v>
      </c>
    </row>
    <row r="34" spans="1:3" x14ac:dyDescent="0.2">
      <c r="A34" s="90" t="s">
        <v>493</v>
      </c>
      <c r="B34" s="91" t="s">
        <v>494</v>
      </c>
      <c r="C34" s="89">
        <v>0</v>
      </c>
    </row>
    <row r="35" spans="1:3" x14ac:dyDescent="0.2">
      <c r="A35" s="90" t="s">
        <v>495</v>
      </c>
      <c r="B35" s="91" t="s">
        <v>496</v>
      </c>
      <c r="C35" s="89">
        <v>0</v>
      </c>
    </row>
    <row r="36" spans="1:3" x14ac:dyDescent="0.2">
      <c r="A36" s="90" t="s">
        <v>497</v>
      </c>
      <c r="B36" s="91" t="s">
        <v>393</v>
      </c>
      <c r="C36" s="89">
        <v>0</v>
      </c>
    </row>
    <row r="37" spans="1:3" x14ac:dyDescent="0.2">
      <c r="A37" s="90" t="s">
        <v>498</v>
      </c>
      <c r="B37" s="88" t="s">
        <v>499</v>
      </c>
      <c r="C37" s="89">
        <v>36422996.850000001</v>
      </c>
    </row>
    <row r="38" spans="1:3" x14ac:dyDescent="0.2">
      <c r="A38" s="92"/>
      <c r="B38" s="93"/>
      <c r="C38" s="94"/>
    </row>
    <row r="39" spans="1:3" x14ac:dyDescent="0.2">
      <c r="A39" s="96" t="s">
        <v>49</v>
      </c>
      <c r="B39" s="97"/>
      <c r="C39" s="98">
        <f>C5-C7+C30</f>
        <v>716902274.29000008</v>
      </c>
    </row>
    <row r="41" spans="1:3" x14ac:dyDescent="0.2">
      <c r="A41" s="39" t="s">
        <v>672</v>
      </c>
    </row>
    <row r="45" spans="1:3" s="70" customFormat="1" x14ac:dyDescent="0.25">
      <c r="A45" s="69"/>
    </row>
    <row r="46" spans="1:3" s="70" customFormat="1" x14ac:dyDescent="0.25"/>
    <row r="47" spans="1:3" s="70" customFormat="1" x14ac:dyDescent="0.25"/>
    <row r="48" spans="1:3" s="70" customFormat="1" x14ac:dyDescent="0.25"/>
    <row r="49" spans="1:1" s="70" customFormat="1" x14ac:dyDescent="0.25">
      <c r="A49" s="69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opLeftCell="A26" workbookViewId="0">
      <selection activeCell="E52" sqref="E52"/>
    </sheetView>
  </sheetViews>
  <sheetFormatPr baseColWidth="10" defaultColWidth="9.140625" defaultRowHeight="11.25" x14ac:dyDescent="0.2"/>
  <cols>
    <col min="1" max="1" width="10" style="17" customWidth="1"/>
    <col min="2" max="2" width="68.5703125" style="17" bestFit="1" customWidth="1"/>
    <col min="3" max="3" width="17.42578125" style="17" bestFit="1" customWidth="1"/>
    <col min="4" max="5" width="23.7109375" style="17" bestFit="1" customWidth="1"/>
    <col min="6" max="6" width="19.28515625" style="17" customWidth="1"/>
    <col min="7" max="7" width="20.5703125" style="17" customWidth="1"/>
    <col min="8" max="10" width="20.28515625" style="17" customWidth="1"/>
    <col min="11" max="16384" width="9.140625" style="17"/>
  </cols>
  <sheetData>
    <row r="1" spans="1:10" ht="18.95" customHeight="1" x14ac:dyDescent="0.2">
      <c r="A1" s="112" t="s">
        <v>537</v>
      </c>
      <c r="B1" s="128"/>
      <c r="C1" s="128"/>
      <c r="D1" s="128"/>
      <c r="E1" s="128"/>
      <c r="F1" s="128"/>
      <c r="G1" s="43" t="s">
        <v>526</v>
      </c>
      <c r="H1" s="44">
        <v>2021</v>
      </c>
    </row>
    <row r="2" spans="1:10" ht="18.95" customHeight="1" x14ac:dyDescent="0.2">
      <c r="A2" s="112" t="s">
        <v>536</v>
      </c>
      <c r="B2" s="128"/>
      <c r="C2" s="128"/>
      <c r="D2" s="128"/>
      <c r="E2" s="128"/>
      <c r="F2" s="128"/>
      <c r="G2" s="41" t="s">
        <v>531</v>
      </c>
      <c r="H2" s="44" t="str">
        <f>'Notas a los Edos Financieros'!E2</f>
        <v>TRIMESTRAL</v>
      </c>
    </row>
    <row r="3" spans="1:10" ht="18.95" customHeight="1" x14ac:dyDescent="0.2">
      <c r="A3" s="129" t="s">
        <v>538</v>
      </c>
      <c r="B3" s="130"/>
      <c r="C3" s="130"/>
      <c r="D3" s="130"/>
      <c r="E3" s="130"/>
      <c r="F3" s="130"/>
      <c r="G3" s="41" t="s">
        <v>532</v>
      </c>
      <c r="H3" s="44">
        <v>4</v>
      </c>
    </row>
    <row r="4" spans="1:10" x14ac:dyDescent="0.2">
      <c r="A4" s="74" t="s">
        <v>130</v>
      </c>
      <c r="B4" s="75"/>
      <c r="C4" s="75"/>
      <c r="D4" s="75"/>
      <c r="E4" s="75"/>
      <c r="F4" s="75"/>
      <c r="G4" s="75"/>
      <c r="H4" s="75"/>
    </row>
    <row r="6" spans="1:10" x14ac:dyDescent="0.2">
      <c r="B6" s="67" t="s">
        <v>703</v>
      </c>
    </row>
    <row r="7" spans="1:10" x14ac:dyDescent="0.2">
      <c r="A7" s="75" t="s">
        <v>95</v>
      </c>
      <c r="B7" s="75" t="s">
        <v>425</v>
      </c>
      <c r="C7" s="75" t="s">
        <v>122</v>
      </c>
      <c r="D7" s="75" t="s">
        <v>426</v>
      </c>
      <c r="E7" s="75" t="s">
        <v>427</v>
      </c>
      <c r="F7" s="75" t="s">
        <v>121</v>
      </c>
      <c r="G7" s="75" t="s">
        <v>88</v>
      </c>
      <c r="H7" s="75" t="s">
        <v>124</v>
      </c>
      <c r="I7" s="75" t="s">
        <v>125</v>
      </c>
      <c r="J7" s="75" t="s">
        <v>126</v>
      </c>
    </row>
    <row r="8" spans="1:10" s="26" customFormat="1" x14ac:dyDescent="0.2">
      <c r="A8" s="25">
        <v>7000</v>
      </c>
      <c r="B8" s="26" t="s">
        <v>89</v>
      </c>
    </row>
    <row r="9" spans="1:10" x14ac:dyDescent="0.2">
      <c r="A9" s="17">
        <v>7110</v>
      </c>
      <c r="B9" s="17" t="s">
        <v>88</v>
      </c>
      <c r="C9" s="19">
        <v>0</v>
      </c>
      <c r="D9" s="19">
        <v>0</v>
      </c>
      <c r="E9" s="19">
        <v>0</v>
      </c>
      <c r="F9" s="19">
        <f>C9+D9+E9</f>
        <v>0</v>
      </c>
    </row>
    <row r="10" spans="1:10" x14ac:dyDescent="0.2">
      <c r="A10" s="17">
        <v>7120</v>
      </c>
      <c r="B10" s="17" t="s">
        <v>87</v>
      </c>
      <c r="C10" s="19">
        <v>0</v>
      </c>
      <c r="D10" s="19">
        <v>0</v>
      </c>
      <c r="E10" s="19">
        <v>0</v>
      </c>
      <c r="F10" s="19">
        <f t="shared" ref="F10:F47" si="0">C10+D10+E10</f>
        <v>0</v>
      </c>
    </row>
    <row r="11" spans="1:10" x14ac:dyDescent="0.2">
      <c r="A11" s="17">
        <v>7130</v>
      </c>
      <c r="B11" s="17" t="s">
        <v>86</v>
      </c>
      <c r="C11" s="19">
        <v>0</v>
      </c>
      <c r="D11" s="19">
        <v>0</v>
      </c>
      <c r="E11" s="19">
        <v>0</v>
      </c>
      <c r="F11" s="19">
        <f t="shared" si="0"/>
        <v>0</v>
      </c>
    </row>
    <row r="12" spans="1:10" x14ac:dyDescent="0.2">
      <c r="A12" s="17">
        <v>7140</v>
      </c>
      <c r="B12" s="17" t="s">
        <v>85</v>
      </c>
      <c r="C12" s="19">
        <v>0</v>
      </c>
      <c r="D12" s="19">
        <v>0</v>
      </c>
      <c r="E12" s="19">
        <v>0</v>
      </c>
      <c r="F12" s="19">
        <f t="shared" si="0"/>
        <v>0</v>
      </c>
    </row>
    <row r="13" spans="1:10" x14ac:dyDescent="0.2">
      <c r="A13" s="17">
        <v>7150</v>
      </c>
      <c r="B13" s="17" t="s">
        <v>84</v>
      </c>
      <c r="C13" s="19">
        <v>0</v>
      </c>
      <c r="D13" s="19">
        <v>0</v>
      </c>
      <c r="E13" s="19">
        <v>0</v>
      </c>
      <c r="F13" s="19">
        <f t="shared" si="0"/>
        <v>0</v>
      </c>
    </row>
    <row r="14" spans="1:10" x14ac:dyDescent="0.2">
      <c r="A14" s="17">
        <v>7160</v>
      </c>
      <c r="B14" s="17" t="s">
        <v>83</v>
      </c>
      <c r="C14" s="19">
        <v>0</v>
      </c>
      <c r="D14" s="19">
        <v>0</v>
      </c>
      <c r="E14" s="19">
        <v>0</v>
      </c>
      <c r="F14" s="19">
        <f t="shared" si="0"/>
        <v>0</v>
      </c>
    </row>
    <row r="15" spans="1:10" x14ac:dyDescent="0.2">
      <c r="A15" s="17">
        <v>7210</v>
      </c>
      <c r="B15" s="17" t="s">
        <v>82</v>
      </c>
      <c r="C15" s="19">
        <v>0</v>
      </c>
      <c r="D15" s="19">
        <v>0</v>
      </c>
      <c r="E15" s="19">
        <v>0</v>
      </c>
      <c r="F15" s="19">
        <f t="shared" si="0"/>
        <v>0</v>
      </c>
    </row>
    <row r="16" spans="1:10" x14ac:dyDescent="0.2">
      <c r="A16" s="17">
        <v>7220</v>
      </c>
      <c r="B16" s="17" t="s">
        <v>81</v>
      </c>
      <c r="C16" s="19">
        <v>0</v>
      </c>
      <c r="D16" s="19">
        <v>0</v>
      </c>
      <c r="E16" s="19">
        <v>0</v>
      </c>
      <c r="F16" s="19">
        <f t="shared" si="0"/>
        <v>0</v>
      </c>
    </row>
    <row r="17" spans="1:6" x14ac:dyDescent="0.2">
      <c r="A17" s="17">
        <v>7230</v>
      </c>
      <c r="B17" s="17" t="s">
        <v>80</v>
      </c>
      <c r="C17" s="19">
        <v>0</v>
      </c>
      <c r="D17" s="19">
        <v>0</v>
      </c>
      <c r="E17" s="19">
        <v>0</v>
      </c>
      <c r="F17" s="19">
        <f t="shared" si="0"/>
        <v>0</v>
      </c>
    </row>
    <row r="18" spans="1:6" x14ac:dyDescent="0.2">
      <c r="A18" s="17">
        <v>7240</v>
      </c>
      <c r="B18" s="17" t="s">
        <v>79</v>
      </c>
      <c r="C18" s="19">
        <v>0</v>
      </c>
      <c r="D18" s="19">
        <v>0</v>
      </c>
      <c r="E18" s="19">
        <v>0</v>
      </c>
      <c r="F18" s="19">
        <f t="shared" si="0"/>
        <v>0</v>
      </c>
    </row>
    <row r="19" spans="1:6" x14ac:dyDescent="0.2">
      <c r="A19" s="17">
        <v>7250</v>
      </c>
      <c r="B19" s="17" t="s">
        <v>78</v>
      </c>
      <c r="C19" s="19">
        <v>0</v>
      </c>
      <c r="D19" s="19">
        <v>0</v>
      </c>
      <c r="E19" s="19">
        <v>0</v>
      </c>
      <c r="F19" s="19">
        <f t="shared" si="0"/>
        <v>0</v>
      </c>
    </row>
    <row r="20" spans="1:6" x14ac:dyDescent="0.2">
      <c r="A20" s="17">
        <v>7260</v>
      </c>
      <c r="B20" s="17" t="s">
        <v>77</v>
      </c>
      <c r="C20" s="19">
        <v>0</v>
      </c>
      <c r="D20" s="19">
        <v>0</v>
      </c>
      <c r="E20" s="19">
        <v>0</v>
      </c>
      <c r="F20" s="19">
        <f t="shared" si="0"/>
        <v>0</v>
      </c>
    </row>
    <row r="21" spans="1:6" x14ac:dyDescent="0.2">
      <c r="A21" s="17">
        <v>7310</v>
      </c>
      <c r="B21" s="17" t="s">
        <v>76</v>
      </c>
      <c r="C21" s="19">
        <v>0</v>
      </c>
      <c r="D21" s="19">
        <v>0</v>
      </c>
      <c r="E21" s="19">
        <v>0</v>
      </c>
      <c r="F21" s="19">
        <f t="shared" si="0"/>
        <v>0</v>
      </c>
    </row>
    <row r="22" spans="1:6" x14ac:dyDescent="0.2">
      <c r="A22" s="17">
        <v>7320</v>
      </c>
      <c r="B22" s="17" t="s">
        <v>75</v>
      </c>
      <c r="C22" s="19">
        <v>0</v>
      </c>
      <c r="D22" s="19">
        <v>0</v>
      </c>
      <c r="E22" s="19">
        <v>0</v>
      </c>
      <c r="F22" s="19">
        <f t="shared" si="0"/>
        <v>0</v>
      </c>
    </row>
    <row r="23" spans="1:6" x14ac:dyDescent="0.2">
      <c r="A23" s="17">
        <v>7330</v>
      </c>
      <c r="B23" s="17" t="s">
        <v>74</v>
      </c>
      <c r="C23" s="19">
        <v>0</v>
      </c>
      <c r="D23" s="19">
        <v>0</v>
      </c>
      <c r="E23" s="19">
        <v>0</v>
      </c>
      <c r="F23" s="19">
        <f t="shared" si="0"/>
        <v>0</v>
      </c>
    </row>
    <row r="24" spans="1:6" x14ac:dyDescent="0.2">
      <c r="A24" s="17">
        <v>7340</v>
      </c>
      <c r="B24" s="17" t="s">
        <v>73</v>
      </c>
      <c r="C24" s="19">
        <v>0</v>
      </c>
      <c r="D24" s="19">
        <v>0</v>
      </c>
      <c r="E24" s="19">
        <v>0</v>
      </c>
      <c r="F24" s="19">
        <f t="shared" si="0"/>
        <v>0</v>
      </c>
    </row>
    <row r="25" spans="1:6" x14ac:dyDescent="0.2">
      <c r="A25" s="17">
        <v>7350</v>
      </c>
      <c r="B25" s="17" t="s">
        <v>72</v>
      </c>
      <c r="C25" s="19">
        <v>0</v>
      </c>
      <c r="D25" s="19">
        <v>0</v>
      </c>
      <c r="E25" s="19">
        <v>0</v>
      </c>
      <c r="F25" s="19">
        <f t="shared" si="0"/>
        <v>0</v>
      </c>
    </row>
    <row r="26" spans="1:6" x14ac:dyDescent="0.2">
      <c r="A26" s="17">
        <v>7360</v>
      </c>
      <c r="B26" s="17" t="s">
        <v>71</v>
      </c>
      <c r="C26" s="19">
        <v>0</v>
      </c>
      <c r="D26" s="19">
        <v>0</v>
      </c>
      <c r="E26" s="19">
        <v>0</v>
      </c>
      <c r="F26" s="19">
        <f t="shared" si="0"/>
        <v>0</v>
      </c>
    </row>
    <row r="27" spans="1:6" x14ac:dyDescent="0.2">
      <c r="A27" s="17">
        <v>7410</v>
      </c>
      <c r="B27" s="17" t="s">
        <v>70</v>
      </c>
      <c r="C27" s="19">
        <v>0</v>
      </c>
      <c r="D27" s="19">
        <v>0</v>
      </c>
      <c r="E27" s="19">
        <v>0</v>
      </c>
      <c r="F27" s="19">
        <f t="shared" si="0"/>
        <v>0</v>
      </c>
    </row>
    <row r="28" spans="1:6" x14ac:dyDescent="0.2">
      <c r="A28" s="17">
        <v>7420</v>
      </c>
      <c r="B28" s="17" t="s">
        <v>69</v>
      </c>
      <c r="C28" s="19">
        <v>0</v>
      </c>
      <c r="D28" s="19">
        <v>0</v>
      </c>
      <c r="E28" s="19">
        <v>0</v>
      </c>
      <c r="F28" s="19">
        <f t="shared" si="0"/>
        <v>0</v>
      </c>
    </row>
    <row r="29" spans="1:6" x14ac:dyDescent="0.2">
      <c r="A29" s="17">
        <v>7510</v>
      </c>
      <c r="B29" s="17" t="s">
        <v>68</v>
      </c>
      <c r="C29" s="19">
        <v>0</v>
      </c>
      <c r="D29" s="19">
        <v>0</v>
      </c>
      <c r="E29" s="19">
        <v>0</v>
      </c>
      <c r="F29" s="19">
        <f t="shared" si="0"/>
        <v>0</v>
      </c>
    </row>
    <row r="30" spans="1:6" x14ac:dyDescent="0.2">
      <c r="A30" s="17">
        <v>7520</v>
      </c>
      <c r="B30" s="17" t="s">
        <v>67</v>
      </c>
      <c r="C30" s="19">
        <v>0</v>
      </c>
      <c r="D30" s="19">
        <v>0</v>
      </c>
      <c r="E30" s="19">
        <v>0</v>
      </c>
      <c r="F30" s="19">
        <f t="shared" si="0"/>
        <v>0</v>
      </c>
    </row>
    <row r="31" spans="1:6" x14ac:dyDescent="0.2">
      <c r="A31" s="17">
        <v>7610</v>
      </c>
      <c r="B31" s="17" t="s">
        <v>66</v>
      </c>
      <c r="C31" s="19">
        <v>0</v>
      </c>
      <c r="D31" s="19">
        <v>0</v>
      </c>
      <c r="E31" s="19">
        <v>0</v>
      </c>
      <c r="F31" s="19">
        <f t="shared" si="0"/>
        <v>0</v>
      </c>
    </row>
    <row r="32" spans="1:6" x14ac:dyDescent="0.2">
      <c r="A32" s="17">
        <v>7620</v>
      </c>
      <c r="B32" s="17" t="s">
        <v>65</v>
      </c>
      <c r="C32" s="19">
        <v>0</v>
      </c>
      <c r="D32" s="19">
        <v>0</v>
      </c>
      <c r="E32" s="19">
        <v>0</v>
      </c>
      <c r="F32" s="19">
        <f t="shared" si="0"/>
        <v>0</v>
      </c>
    </row>
    <row r="33" spans="1:6" x14ac:dyDescent="0.2">
      <c r="A33" s="17">
        <v>7630</v>
      </c>
      <c r="B33" s="17" t="s">
        <v>64</v>
      </c>
      <c r="C33" s="19">
        <v>0</v>
      </c>
      <c r="D33" s="19">
        <v>0</v>
      </c>
      <c r="E33" s="19">
        <v>0</v>
      </c>
      <c r="F33" s="19">
        <f t="shared" si="0"/>
        <v>0</v>
      </c>
    </row>
    <row r="34" spans="1:6" x14ac:dyDescent="0.2">
      <c r="A34" s="17">
        <v>7640</v>
      </c>
      <c r="B34" s="17" t="s">
        <v>63</v>
      </c>
      <c r="C34" s="19">
        <v>0</v>
      </c>
      <c r="D34" s="19">
        <v>0</v>
      </c>
      <c r="E34" s="19">
        <v>0</v>
      </c>
      <c r="F34" s="19">
        <f t="shared" si="0"/>
        <v>0</v>
      </c>
    </row>
    <row r="35" spans="1:6" s="26" customFormat="1" x14ac:dyDescent="0.2">
      <c r="A35" s="25">
        <v>8000</v>
      </c>
      <c r="B35" s="26" t="s">
        <v>62</v>
      </c>
    </row>
    <row r="36" spans="1:6" x14ac:dyDescent="0.2">
      <c r="A36" s="17">
        <v>8110</v>
      </c>
      <c r="B36" s="17" t="s">
        <v>61</v>
      </c>
      <c r="C36" s="19">
        <v>0</v>
      </c>
      <c r="D36" s="19">
        <v>0</v>
      </c>
      <c r="E36" s="19">
        <v>0</v>
      </c>
      <c r="F36" s="19">
        <f t="shared" si="0"/>
        <v>0</v>
      </c>
    </row>
    <row r="37" spans="1:6" x14ac:dyDescent="0.2">
      <c r="A37" s="17">
        <v>8120</v>
      </c>
      <c r="B37" s="17" t="s">
        <v>60</v>
      </c>
      <c r="C37" s="19">
        <v>0</v>
      </c>
      <c r="D37" s="19">
        <v>0</v>
      </c>
      <c r="E37" s="19">
        <v>0</v>
      </c>
      <c r="F37" s="19">
        <f t="shared" si="0"/>
        <v>0</v>
      </c>
    </row>
    <row r="38" spans="1:6" x14ac:dyDescent="0.2">
      <c r="A38" s="17">
        <v>8130</v>
      </c>
      <c r="B38" s="17" t="s">
        <v>59</v>
      </c>
      <c r="C38" s="19">
        <v>0</v>
      </c>
      <c r="D38" s="19">
        <v>0</v>
      </c>
      <c r="E38" s="19">
        <v>0</v>
      </c>
      <c r="F38" s="19">
        <f t="shared" si="0"/>
        <v>0</v>
      </c>
    </row>
    <row r="39" spans="1:6" x14ac:dyDescent="0.2">
      <c r="A39" s="17">
        <v>8140</v>
      </c>
      <c r="B39" s="17" t="s">
        <v>58</v>
      </c>
      <c r="C39" s="19">
        <v>0</v>
      </c>
      <c r="D39" s="19">
        <v>0</v>
      </c>
      <c r="E39" s="19">
        <v>0</v>
      </c>
      <c r="F39" s="19">
        <f t="shared" si="0"/>
        <v>0</v>
      </c>
    </row>
    <row r="40" spans="1:6" x14ac:dyDescent="0.2">
      <c r="A40" s="17">
        <v>8150</v>
      </c>
      <c r="B40" s="17" t="s">
        <v>57</v>
      </c>
      <c r="C40" s="19">
        <v>0</v>
      </c>
      <c r="D40" s="19">
        <v>0</v>
      </c>
      <c r="E40" s="19">
        <v>0</v>
      </c>
      <c r="F40" s="19">
        <f t="shared" si="0"/>
        <v>0</v>
      </c>
    </row>
    <row r="41" spans="1:6" x14ac:dyDescent="0.2">
      <c r="A41" s="17">
        <v>8210</v>
      </c>
      <c r="B41" s="17" t="s">
        <v>56</v>
      </c>
      <c r="C41" s="19">
        <v>0</v>
      </c>
      <c r="D41" s="19">
        <v>0</v>
      </c>
      <c r="E41" s="19">
        <v>0</v>
      </c>
      <c r="F41" s="19">
        <f t="shared" si="0"/>
        <v>0</v>
      </c>
    </row>
    <row r="42" spans="1:6" x14ac:dyDescent="0.2">
      <c r="A42" s="17">
        <v>8220</v>
      </c>
      <c r="B42" s="17" t="s">
        <v>55</v>
      </c>
      <c r="C42" s="19">
        <v>0</v>
      </c>
      <c r="D42" s="19">
        <v>0</v>
      </c>
      <c r="E42" s="19">
        <v>0</v>
      </c>
      <c r="F42" s="19">
        <f t="shared" si="0"/>
        <v>0</v>
      </c>
    </row>
    <row r="43" spans="1:6" x14ac:dyDescent="0.2">
      <c r="A43" s="17">
        <v>8230</v>
      </c>
      <c r="B43" s="17" t="s">
        <v>54</v>
      </c>
      <c r="C43" s="19">
        <v>0</v>
      </c>
      <c r="D43" s="19">
        <v>0</v>
      </c>
      <c r="E43" s="19">
        <v>0</v>
      </c>
      <c r="F43" s="19">
        <f t="shared" si="0"/>
        <v>0</v>
      </c>
    </row>
    <row r="44" spans="1:6" x14ac:dyDescent="0.2">
      <c r="A44" s="17">
        <v>8240</v>
      </c>
      <c r="B44" s="17" t="s">
        <v>53</v>
      </c>
      <c r="C44" s="19">
        <v>0</v>
      </c>
      <c r="D44" s="19">
        <v>0</v>
      </c>
      <c r="E44" s="19">
        <v>0</v>
      </c>
      <c r="F44" s="19">
        <f t="shared" si="0"/>
        <v>0</v>
      </c>
    </row>
    <row r="45" spans="1:6" x14ac:dyDescent="0.2">
      <c r="A45" s="17">
        <v>8250</v>
      </c>
      <c r="B45" s="17" t="s">
        <v>52</v>
      </c>
      <c r="C45" s="19">
        <v>0</v>
      </c>
      <c r="D45" s="19">
        <v>0</v>
      </c>
      <c r="E45" s="19">
        <v>0</v>
      </c>
      <c r="F45" s="19">
        <f t="shared" si="0"/>
        <v>0</v>
      </c>
    </row>
    <row r="46" spans="1:6" x14ac:dyDescent="0.2">
      <c r="A46" s="17">
        <v>8260</v>
      </c>
      <c r="B46" s="17" t="s">
        <v>51</v>
      </c>
      <c r="C46" s="19">
        <v>0</v>
      </c>
      <c r="D46" s="19">
        <v>0</v>
      </c>
      <c r="E46" s="19">
        <v>0</v>
      </c>
      <c r="F46" s="19">
        <f t="shared" si="0"/>
        <v>0</v>
      </c>
    </row>
    <row r="47" spans="1:6" x14ac:dyDescent="0.2">
      <c r="A47" s="17">
        <v>8270</v>
      </c>
      <c r="B47" s="17" t="s">
        <v>50</v>
      </c>
      <c r="C47" s="19">
        <v>0</v>
      </c>
      <c r="D47" s="19">
        <v>0</v>
      </c>
      <c r="E47" s="19">
        <v>0</v>
      </c>
      <c r="F47" s="19">
        <f t="shared" si="0"/>
        <v>0</v>
      </c>
    </row>
    <row r="51" spans="1:1" ht="12" x14ac:dyDescent="0.2">
      <c r="A51" s="68" t="s">
        <v>672</v>
      </c>
    </row>
    <row r="55" spans="1:1" s="70" customFormat="1" x14ac:dyDescent="0.25">
      <c r="A55" s="69"/>
    </row>
    <row r="56" spans="1:1" s="70" customFormat="1" x14ac:dyDescent="0.25"/>
    <row r="57" spans="1:1" s="70" customFormat="1" x14ac:dyDescent="0.25"/>
    <row r="58" spans="1:1" s="70" customFormat="1" x14ac:dyDescent="0.25"/>
    <row r="59" spans="1:1" s="70" customFormat="1" x14ac:dyDescent="0.25">
      <c r="A59" s="69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orientation="landscape" horizontalDpi="120" verticalDpi="7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Conciliacion_Eg!Área_de_impresión</vt:lpstr>
      <vt:lpstr>Conciliacion_Ig!Área_de_impresión</vt:lpstr>
      <vt:lpstr>ESF!Área_de_impresión</vt:lpstr>
      <vt:lpstr>Memoria!Área_de_impresión</vt:lpstr>
      <vt:lpstr>VHP!Área_de_impresión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C048-13684</cp:lastModifiedBy>
  <cp:lastPrinted>2022-02-16T15:31:54Z</cp:lastPrinted>
  <dcterms:created xsi:type="dcterms:W3CDTF">2012-12-11T20:36:24Z</dcterms:created>
  <dcterms:modified xsi:type="dcterms:W3CDTF">2022-10-18T19:05:18Z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