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0DC69AC4-5055-4F4F-A00F-73DFF2BB954F}" xr6:coauthVersionLast="47" xr6:coauthVersionMax="47" xr10:uidLastSave="{00000000-0000-0000-0000-000000000000}"/>
  <bookViews>
    <workbookView xWindow="2730" yWindow="600" windowWidth="12060" windowHeight="12900" xr2:uid="{7A01E82A-59B0-4C65-B0B1-91EB3110BAD5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D71" i="1" s="1"/>
  <c r="D72" i="1"/>
  <c r="G72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D61" i="1" s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D53" i="1" s="1"/>
  <c r="D54" i="1"/>
  <c r="G54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G44" i="1" s="1"/>
  <c r="F44" i="1"/>
  <c r="E44" i="1"/>
  <c r="D44" i="1"/>
  <c r="C44" i="1"/>
  <c r="B44" i="1"/>
  <c r="F43" i="1"/>
  <c r="E43" i="1"/>
  <c r="E77" i="1" s="1"/>
  <c r="C43" i="1"/>
  <c r="C77" i="1" s="1"/>
  <c r="B43" i="1"/>
  <c r="D41" i="1"/>
  <c r="G41" i="1" s="1"/>
  <c r="D40" i="1"/>
  <c r="G40" i="1" s="1"/>
  <c r="D39" i="1"/>
  <c r="G39" i="1" s="1"/>
  <c r="D38" i="1"/>
  <c r="G38" i="1" s="1"/>
  <c r="F37" i="1"/>
  <c r="E37" i="1"/>
  <c r="D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F27" i="1"/>
  <c r="E27" i="1"/>
  <c r="D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D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10" i="1" s="1"/>
  <c r="F10" i="1"/>
  <c r="F9" i="1" s="1"/>
  <c r="E10" i="1"/>
  <c r="C10" i="1"/>
  <c r="B10" i="1"/>
  <c r="B9" i="1" s="1"/>
  <c r="E9" i="1"/>
  <c r="C9" i="1"/>
  <c r="A5" i="1"/>
  <c r="A2" i="1"/>
  <c r="G27" i="1" l="1"/>
  <c r="D43" i="1"/>
  <c r="D77" i="1" s="1"/>
  <c r="G19" i="1"/>
  <c r="G9" i="1" s="1"/>
  <c r="F77" i="1"/>
  <c r="G37" i="1"/>
  <c r="B77" i="1"/>
  <c r="G61" i="1"/>
  <c r="G55" i="1"/>
  <c r="G53" i="1" s="1"/>
  <c r="G43" i="1" s="1"/>
  <c r="G77" i="1" s="1"/>
  <c r="G63" i="1"/>
  <c r="G73" i="1"/>
  <c r="G71" i="1" s="1"/>
  <c r="D10" i="1"/>
  <c r="D9" i="1" s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<sst xmlns="http://schemas.openxmlformats.org/spreadsheetml/2006/main" count="79" uniqueCount="49">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</sst>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6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43" fontId="0" fillId="0" borderId="6" xfId="1" applyFont="1" applyFill="1" applyBorder="1" applyAlignment="1" applyProtection="1">
      <alignment vertical="center"/>
      <protection locked="0"/>
    </xf>
    <xf numFmtId="43" fontId="1" fillId="0" borderId="6" xfId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Guanajuato (a)</v>
          </cell>
        </row>
        <row r="16">
          <cell r="C16" t="str">
            <v>Del 1 de enero al 31 de diciembre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2B99-81C4-4188-A8E7-77584F7F5B47}">
  <dimension ref="A1:XFC78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57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ORGANISMO, Gobierno del Estado de Guanajuato (a)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6" t="s">
        <v>2</v>
      </c>
      <c r="B4" s="7"/>
      <c r="C4" s="7"/>
      <c r="D4" s="7"/>
      <c r="E4" s="7"/>
      <c r="F4" s="7"/>
      <c r="G4" s="8"/>
    </row>
    <row r="5" spans="1:7" ht="15" x14ac:dyDescent="0.25">
      <c r="A5" s="6" t="str">
        <f>TRIMESTRE</f>
        <v>Del 1 de enero al 31 de diciembre de 2021 (b)</v>
      </c>
      <c r="B5" s="7"/>
      <c r="C5" s="7"/>
      <c r="D5" s="7"/>
      <c r="E5" s="7"/>
      <c r="F5" s="7"/>
      <c r="G5" s="8"/>
    </row>
    <row r="6" spans="1:7" ht="15" x14ac:dyDescent="0.25">
      <c r="A6" s="9" t="s">
        <v>3</v>
      </c>
      <c r="B6" s="10"/>
      <c r="C6" s="10"/>
      <c r="D6" s="10"/>
      <c r="E6" s="10"/>
      <c r="F6" s="10"/>
      <c r="G6" s="11"/>
    </row>
    <row r="7" spans="1:7" ht="15" x14ac:dyDescent="0.25">
      <c r="A7" s="7" t="s">
        <v>4</v>
      </c>
      <c r="B7" s="9" t="s">
        <v>5</v>
      </c>
      <c r="C7" s="10"/>
      <c r="D7" s="10"/>
      <c r="E7" s="10"/>
      <c r="F7" s="11"/>
      <c r="G7" s="12" t="s">
        <v>6</v>
      </c>
    </row>
    <row r="8" spans="1:7" ht="30.75" customHeight="1" x14ac:dyDescent="0.25">
      <c r="A8" s="7"/>
      <c r="B8" s="13" t="s">
        <v>7</v>
      </c>
      <c r="C8" s="14" t="s">
        <v>8</v>
      </c>
      <c r="D8" s="13" t="s">
        <v>9</v>
      </c>
      <c r="E8" s="13" t="s">
        <v>10</v>
      </c>
      <c r="F8" s="15" t="s">
        <v>11</v>
      </c>
      <c r="G8" s="16"/>
    </row>
    <row r="9" spans="1:7" ht="15" x14ac:dyDescent="0.25">
      <c r="A9" s="17" t="s">
        <v>12</v>
      </c>
      <c r="B9" s="18">
        <f>SUM(B10,B19,B27,B37)</f>
        <v>470896993.95999998</v>
      </c>
      <c r="C9" s="18">
        <f t="shared" ref="C9:G9" si="0">SUM(C10,C19,C27,C37)</f>
        <v>101488404.38999999</v>
      </c>
      <c r="D9" s="18">
        <f t="shared" si="0"/>
        <v>572385398.3499999</v>
      </c>
      <c r="E9" s="18">
        <f t="shared" si="0"/>
        <v>527397440.10000002</v>
      </c>
      <c r="F9" s="18">
        <f t="shared" si="0"/>
        <v>515003920.16999996</v>
      </c>
      <c r="G9" s="18">
        <f t="shared" si="0"/>
        <v>44987958.249999978</v>
      </c>
    </row>
    <row r="10" spans="1:7" ht="15" x14ac:dyDescent="0.25">
      <c r="A10" s="19" t="s">
        <v>13</v>
      </c>
      <c r="B10" s="20">
        <f>SUM(B11:B18)</f>
        <v>246794609.95999998</v>
      </c>
      <c r="C10" s="20">
        <f t="shared" ref="C10:F10" si="1">SUM(C11:C18)</f>
        <v>50085710.179999992</v>
      </c>
      <c r="D10" s="20">
        <f t="shared" si="1"/>
        <v>296880320.13999999</v>
      </c>
      <c r="E10" s="20">
        <f t="shared" si="1"/>
        <v>275127228.09000003</v>
      </c>
      <c r="F10" s="20">
        <f t="shared" si="1"/>
        <v>265017832.56999999</v>
      </c>
      <c r="G10" s="20">
        <f>SUM(G11:G18)</f>
        <v>21753092.049999967</v>
      </c>
    </row>
    <row r="11" spans="1:7" ht="15" x14ac:dyDescent="0.25">
      <c r="A11" s="21" t="s">
        <v>14</v>
      </c>
      <c r="B11" s="22"/>
      <c r="C11" s="22"/>
      <c r="D11" s="22">
        <f>B11+C11</f>
        <v>0</v>
      </c>
      <c r="E11" s="22"/>
      <c r="F11" s="22"/>
      <c r="G11" s="20">
        <f>D11-E11</f>
        <v>0</v>
      </c>
    </row>
    <row r="12" spans="1:7" ht="15" x14ac:dyDescent="0.25">
      <c r="A12" s="21" t="s">
        <v>15</v>
      </c>
      <c r="B12" s="23">
        <v>1844235</v>
      </c>
      <c r="C12" s="23">
        <v>-5900.93</v>
      </c>
      <c r="D12" s="22">
        <f t="shared" ref="D12:D18" si="2">B12+C12</f>
        <v>1838334.07</v>
      </c>
      <c r="E12" s="23">
        <v>1756606.75</v>
      </c>
      <c r="F12" s="23">
        <v>1752131.68</v>
      </c>
      <c r="G12" s="20">
        <f t="shared" ref="G12:G18" si="3">D12-E12</f>
        <v>81727.320000000065</v>
      </c>
    </row>
    <row r="13" spans="1:7" ht="15" x14ac:dyDescent="0.25">
      <c r="A13" s="21" t="s">
        <v>16</v>
      </c>
      <c r="B13" s="23">
        <v>65872776</v>
      </c>
      <c r="C13" s="23">
        <v>-1834752.27</v>
      </c>
      <c r="D13" s="22">
        <f t="shared" si="2"/>
        <v>64038023.729999997</v>
      </c>
      <c r="E13" s="23">
        <v>58195382.810000002</v>
      </c>
      <c r="F13" s="23">
        <v>58088435.280000001</v>
      </c>
      <c r="G13" s="20">
        <f t="shared" si="3"/>
        <v>5842640.9199999943</v>
      </c>
    </row>
    <row r="14" spans="1:7" ht="15" x14ac:dyDescent="0.25">
      <c r="A14" s="21" t="s">
        <v>17</v>
      </c>
      <c r="B14" s="22"/>
      <c r="C14" s="22"/>
      <c r="D14" s="22">
        <f t="shared" si="2"/>
        <v>0</v>
      </c>
      <c r="E14" s="22"/>
      <c r="F14" s="22"/>
      <c r="G14" s="20">
        <f t="shared" si="3"/>
        <v>0</v>
      </c>
    </row>
    <row r="15" spans="1:7" ht="15" x14ac:dyDescent="0.25">
      <c r="A15" s="21" t="s">
        <v>18</v>
      </c>
      <c r="B15" s="23">
        <v>89801749.959999993</v>
      </c>
      <c r="C15" s="23">
        <v>39667327.869999997</v>
      </c>
      <c r="D15" s="22">
        <f t="shared" si="2"/>
        <v>129469077.82999998</v>
      </c>
      <c r="E15" s="23">
        <v>123310885.48</v>
      </c>
      <c r="F15" s="23">
        <v>114074125.41</v>
      </c>
      <c r="G15" s="20">
        <f t="shared" si="3"/>
        <v>6158192.3499999791</v>
      </c>
    </row>
    <row r="16" spans="1:7" ht="15" x14ac:dyDescent="0.25">
      <c r="A16" s="21" t="s">
        <v>19</v>
      </c>
      <c r="B16" s="22"/>
      <c r="C16" s="22"/>
      <c r="D16" s="22">
        <f t="shared" si="2"/>
        <v>0</v>
      </c>
      <c r="E16" s="22"/>
      <c r="F16" s="22"/>
      <c r="G16" s="20">
        <f t="shared" si="3"/>
        <v>0</v>
      </c>
    </row>
    <row r="17" spans="1:7" ht="15" x14ac:dyDescent="0.25">
      <c r="A17" s="21" t="s">
        <v>20</v>
      </c>
      <c r="B17" s="23">
        <v>72279144</v>
      </c>
      <c r="C17" s="23">
        <v>12412136.609999999</v>
      </c>
      <c r="D17" s="22">
        <f t="shared" si="2"/>
        <v>84691280.609999999</v>
      </c>
      <c r="E17" s="23">
        <v>76582239.200000003</v>
      </c>
      <c r="F17" s="23">
        <v>75848429.349999994</v>
      </c>
      <c r="G17" s="20">
        <f t="shared" si="3"/>
        <v>8109041.4099999964</v>
      </c>
    </row>
    <row r="18" spans="1:7" ht="15" x14ac:dyDescent="0.25">
      <c r="A18" s="21" t="s">
        <v>21</v>
      </c>
      <c r="B18" s="23">
        <v>16996705</v>
      </c>
      <c r="C18" s="23">
        <v>-153101.1</v>
      </c>
      <c r="D18" s="22">
        <f t="shared" si="2"/>
        <v>16843603.899999999</v>
      </c>
      <c r="E18" s="23">
        <v>15282113.85</v>
      </c>
      <c r="F18" s="23">
        <v>15254710.85</v>
      </c>
      <c r="G18" s="20">
        <f t="shared" si="3"/>
        <v>1561490.0499999989</v>
      </c>
    </row>
    <row r="19" spans="1:7" ht="15" x14ac:dyDescent="0.25">
      <c r="A19" s="19" t="s">
        <v>22</v>
      </c>
      <c r="B19" s="20">
        <f>SUM(B20:B26)</f>
        <v>135474180</v>
      </c>
      <c r="C19" s="20">
        <f t="shared" ref="C19:F19" si="4">SUM(C20:C26)</f>
        <v>41762478.270000003</v>
      </c>
      <c r="D19" s="20">
        <f t="shared" si="4"/>
        <v>177236658.27000001</v>
      </c>
      <c r="E19" s="20">
        <f t="shared" si="4"/>
        <v>157709137.31999999</v>
      </c>
      <c r="F19" s="20">
        <f t="shared" si="4"/>
        <v>156417976.09</v>
      </c>
      <c r="G19" s="20">
        <f>SUM(G20:G26)</f>
        <v>19527520.95000001</v>
      </c>
    </row>
    <row r="20" spans="1:7" ht="15" x14ac:dyDescent="0.25">
      <c r="A20" s="21" t="s">
        <v>23</v>
      </c>
      <c r="B20" s="23">
        <v>9569504</v>
      </c>
      <c r="C20" s="23">
        <v>-362090.58</v>
      </c>
      <c r="D20" s="22">
        <f t="shared" ref="D20:D26" si="5">B20+C20</f>
        <v>9207413.4199999999</v>
      </c>
      <c r="E20" s="23">
        <v>8497289.8200000003</v>
      </c>
      <c r="F20" s="23">
        <v>8484839.8200000003</v>
      </c>
      <c r="G20" s="20">
        <f>D20-E20</f>
        <v>710123.59999999963</v>
      </c>
    </row>
    <row r="21" spans="1:7" ht="15" x14ac:dyDescent="0.25">
      <c r="A21" s="21" t="s">
        <v>24</v>
      </c>
      <c r="B21" s="23">
        <v>103055716</v>
      </c>
      <c r="C21" s="23">
        <v>39407783.799999997</v>
      </c>
      <c r="D21" s="22">
        <f t="shared" si="5"/>
        <v>142463499.80000001</v>
      </c>
      <c r="E21" s="23">
        <v>128960173.14</v>
      </c>
      <c r="F21" s="23">
        <v>127727947.11</v>
      </c>
      <c r="G21" s="20">
        <f t="shared" ref="G21:G26" si="6">D21-E21</f>
        <v>13503326.660000011</v>
      </c>
    </row>
    <row r="22" spans="1:7" ht="15" x14ac:dyDescent="0.25">
      <c r="A22" s="21" t="s">
        <v>25</v>
      </c>
      <c r="B22" s="23">
        <v>5623150</v>
      </c>
      <c r="C22" s="23">
        <v>-12110.69</v>
      </c>
      <c r="D22" s="22">
        <f t="shared" si="5"/>
        <v>5611039.3099999996</v>
      </c>
      <c r="E22" s="23">
        <v>4894461.59</v>
      </c>
      <c r="F22" s="23">
        <v>4877801.6500000004</v>
      </c>
      <c r="G22" s="20">
        <f t="shared" si="6"/>
        <v>716577.71999999974</v>
      </c>
    </row>
    <row r="23" spans="1:7" ht="15" x14ac:dyDescent="0.25">
      <c r="A23" s="21" t="s">
        <v>26</v>
      </c>
      <c r="B23" s="23">
        <v>12626608</v>
      </c>
      <c r="C23" s="23">
        <v>2612840.1800000002</v>
      </c>
      <c r="D23" s="22">
        <f t="shared" si="5"/>
        <v>15239448.18</v>
      </c>
      <c r="E23" s="23">
        <v>11025706.35</v>
      </c>
      <c r="F23" s="23">
        <v>11013481.35</v>
      </c>
      <c r="G23" s="20">
        <f t="shared" si="6"/>
        <v>4213741.83</v>
      </c>
    </row>
    <row r="24" spans="1:7" ht="15" x14ac:dyDescent="0.25">
      <c r="A24" s="21" t="s">
        <v>27</v>
      </c>
      <c r="B24" s="22"/>
      <c r="C24" s="22"/>
      <c r="D24" s="22">
        <f t="shared" si="5"/>
        <v>0</v>
      </c>
      <c r="E24" s="22"/>
      <c r="F24" s="22"/>
      <c r="G24" s="20">
        <f t="shared" si="6"/>
        <v>0</v>
      </c>
    </row>
    <row r="25" spans="1:7" ht="15" x14ac:dyDescent="0.25">
      <c r="A25" s="21" t="s">
        <v>28</v>
      </c>
      <c r="B25" s="22"/>
      <c r="C25" s="22"/>
      <c r="D25" s="22">
        <f t="shared" si="5"/>
        <v>0</v>
      </c>
      <c r="E25" s="22"/>
      <c r="F25" s="22"/>
      <c r="G25" s="20">
        <f t="shared" si="6"/>
        <v>0</v>
      </c>
    </row>
    <row r="26" spans="1:7" ht="15" x14ac:dyDescent="0.25">
      <c r="A26" s="21" t="s">
        <v>29</v>
      </c>
      <c r="B26" s="23">
        <v>4599202</v>
      </c>
      <c r="C26" s="23">
        <v>116055.56</v>
      </c>
      <c r="D26" s="22">
        <f t="shared" si="5"/>
        <v>4715257.5599999996</v>
      </c>
      <c r="E26" s="23">
        <v>4331506.42</v>
      </c>
      <c r="F26" s="23">
        <v>4313906.16</v>
      </c>
      <c r="G26" s="20">
        <f t="shared" si="6"/>
        <v>383751.13999999966</v>
      </c>
    </row>
    <row r="27" spans="1:7" ht="15" x14ac:dyDescent="0.25">
      <c r="A27" s="19" t="s">
        <v>30</v>
      </c>
      <c r="B27" s="20">
        <f>SUM(B28:B36)</f>
        <v>56496905</v>
      </c>
      <c r="C27" s="20">
        <f t="shared" ref="C27:F27" si="7">SUM(C28:C36)</f>
        <v>8771087.8000000007</v>
      </c>
      <c r="D27" s="20">
        <f t="shared" si="7"/>
        <v>65267992.799999997</v>
      </c>
      <c r="E27" s="20">
        <f t="shared" si="7"/>
        <v>61560647.870000005</v>
      </c>
      <c r="F27" s="20">
        <f t="shared" si="7"/>
        <v>60567684.690000005</v>
      </c>
      <c r="G27" s="20">
        <f>SUM(G28:G36)</f>
        <v>3707344.93</v>
      </c>
    </row>
    <row r="28" spans="1:7" ht="15" x14ac:dyDescent="0.25">
      <c r="A28" s="24" t="s">
        <v>31</v>
      </c>
      <c r="B28" s="23">
        <v>2825217</v>
      </c>
      <c r="C28" s="23">
        <v>-52975.94</v>
      </c>
      <c r="D28" s="22">
        <f t="shared" ref="D28:D36" si="8">B28+C28</f>
        <v>2772241.06</v>
      </c>
      <c r="E28" s="23">
        <v>2433681.39</v>
      </c>
      <c r="F28" s="23">
        <v>2392706.39</v>
      </c>
      <c r="G28" s="20">
        <f>D28-E28</f>
        <v>338559.66999999993</v>
      </c>
    </row>
    <row r="29" spans="1:7" ht="15" x14ac:dyDescent="0.25">
      <c r="A29" s="21" t="s">
        <v>32</v>
      </c>
      <c r="B29" s="23">
        <v>3167802</v>
      </c>
      <c r="C29" s="23">
        <v>1052958.8500000001</v>
      </c>
      <c r="D29" s="22">
        <f t="shared" si="8"/>
        <v>4220760.8499999996</v>
      </c>
      <c r="E29" s="23">
        <v>4033752.84</v>
      </c>
      <c r="F29" s="23">
        <v>4032452.84</v>
      </c>
      <c r="G29" s="20">
        <f t="shared" ref="G29:G36" si="9">D29-E29</f>
        <v>187008.00999999978</v>
      </c>
    </row>
    <row r="30" spans="1:7" ht="15" x14ac:dyDescent="0.25">
      <c r="A30" s="21" t="s">
        <v>33</v>
      </c>
      <c r="B30" s="23">
        <v>0</v>
      </c>
      <c r="C30" s="23">
        <v>700000</v>
      </c>
      <c r="D30" s="22">
        <f t="shared" si="8"/>
        <v>700000</v>
      </c>
      <c r="E30" s="23">
        <v>0</v>
      </c>
      <c r="F30" s="23">
        <v>0</v>
      </c>
      <c r="G30" s="20">
        <f t="shared" si="9"/>
        <v>700000</v>
      </c>
    </row>
    <row r="31" spans="1:7" ht="15" x14ac:dyDescent="0.25">
      <c r="A31" s="21" t="s">
        <v>34</v>
      </c>
      <c r="B31" s="23">
        <v>38565347</v>
      </c>
      <c r="C31" s="23">
        <v>6170192.5099999998</v>
      </c>
      <c r="D31" s="22">
        <f t="shared" si="8"/>
        <v>44735539.509999998</v>
      </c>
      <c r="E31" s="23">
        <v>43000048.939999998</v>
      </c>
      <c r="F31" s="23">
        <v>42205680.170000002</v>
      </c>
      <c r="G31" s="20">
        <f t="shared" si="9"/>
        <v>1735490.5700000003</v>
      </c>
    </row>
    <row r="32" spans="1:7" ht="15" x14ac:dyDescent="0.25">
      <c r="A32" s="21" t="s">
        <v>35</v>
      </c>
      <c r="B32" s="23">
        <v>1351548</v>
      </c>
      <c r="C32" s="23">
        <v>33386.400000000001</v>
      </c>
      <c r="D32" s="22">
        <f t="shared" si="8"/>
        <v>1384934.3999999999</v>
      </c>
      <c r="E32" s="23">
        <v>1324817.54</v>
      </c>
      <c r="F32" s="23">
        <v>1302423.1399999999</v>
      </c>
      <c r="G32" s="20">
        <f t="shared" si="9"/>
        <v>60116.85999999987</v>
      </c>
    </row>
    <row r="33" spans="1:7" ht="15" x14ac:dyDescent="0.25">
      <c r="A33" s="21" t="s">
        <v>36</v>
      </c>
      <c r="B33" s="22"/>
      <c r="C33" s="22"/>
      <c r="D33" s="22">
        <f t="shared" si="8"/>
        <v>0</v>
      </c>
      <c r="E33" s="22"/>
      <c r="F33" s="22"/>
      <c r="G33" s="20">
        <f t="shared" si="9"/>
        <v>0</v>
      </c>
    </row>
    <row r="34" spans="1:7" ht="15" x14ac:dyDescent="0.25">
      <c r="A34" s="21" t="s">
        <v>37</v>
      </c>
      <c r="B34" s="23">
        <v>10586991</v>
      </c>
      <c r="C34" s="23">
        <v>867525.98</v>
      </c>
      <c r="D34" s="22">
        <f t="shared" si="8"/>
        <v>11454516.98</v>
      </c>
      <c r="E34" s="23">
        <v>10768347.16</v>
      </c>
      <c r="F34" s="23">
        <v>10634422.15</v>
      </c>
      <c r="G34" s="20">
        <f t="shared" si="9"/>
        <v>686169.8200000003</v>
      </c>
    </row>
    <row r="35" spans="1:7" ht="15" x14ac:dyDescent="0.25">
      <c r="A35" s="21" t="s">
        <v>38</v>
      </c>
      <c r="B35" s="22"/>
      <c r="C35" s="22"/>
      <c r="D35" s="22">
        <f t="shared" si="8"/>
        <v>0</v>
      </c>
      <c r="E35" s="22"/>
      <c r="F35" s="22"/>
      <c r="G35" s="20">
        <f t="shared" si="9"/>
        <v>0</v>
      </c>
    </row>
    <row r="36" spans="1:7" ht="15" x14ac:dyDescent="0.25">
      <c r="A36" s="21" t="s">
        <v>39</v>
      </c>
      <c r="B36" s="22"/>
      <c r="C36" s="22"/>
      <c r="D36" s="22">
        <f t="shared" si="8"/>
        <v>0</v>
      </c>
      <c r="E36" s="22"/>
      <c r="F36" s="22"/>
      <c r="G36" s="20">
        <f t="shared" si="9"/>
        <v>0</v>
      </c>
    </row>
    <row r="37" spans="1:7" ht="30" x14ac:dyDescent="0.25">
      <c r="A37" s="25" t="s">
        <v>40</v>
      </c>
      <c r="B37" s="20">
        <f>SUM(B38:B41)</f>
        <v>32131299</v>
      </c>
      <c r="C37" s="20">
        <f t="shared" ref="C37:F37" si="10">SUM(C38:C41)</f>
        <v>869128.14</v>
      </c>
      <c r="D37" s="20">
        <f t="shared" si="10"/>
        <v>33000427.140000001</v>
      </c>
      <c r="E37" s="20">
        <f t="shared" si="10"/>
        <v>33000426.82</v>
      </c>
      <c r="F37" s="20">
        <f t="shared" si="10"/>
        <v>33000426.82</v>
      </c>
      <c r="G37" s="20">
        <f>SUM(G38:G41)</f>
        <v>0.32000000029802322</v>
      </c>
    </row>
    <row r="38" spans="1:7" ht="15" x14ac:dyDescent="0.25">
      <c r="A38" s="24" t="s">
        <v>41</v>
      </c>
      <c r="B38" s="22"/>
      <c r="C38" s="22"/>
      <c r="D38" s="22">
        <f t="shared" ref="D38:D41" si="11">B38+C38</f>
        <v>0</v>
      </c>
      <c r="E38" s="22"/>
      <c r="F38" s="22"/>
      <c r="G38" s="20">
        <f>D38-E38</f>
        <v>0</v>
      </c>
    </row>
    <row r="39" spans="1:7" ht="30" x14ac:dyDescent="0.25">
      <c r="A39" s="24" t="s">
        <v>42</v>
      </c>
      <c r="B39" s="23">
        <v>32131299</v>
      </c>
      <c r="C39" s="23">
        <v>869128.14</v>
      </c>
      <c r="D39" s="22">
        <f t="shared" si="11"/>
        <v>33000427.140000001</v>
      </c>
      <c r="E39" s="23">
        <v>33000426.82</v>
      </c>
      <c r="F39" s="23">
        <v>33000426.82</v>
      </c>
      <c r="G39" s="20">
        <f t="shared" ref="G39:G41" si="12">D39-E39</f>
        <v>0.32000000029802322</v>
      </c>
    </row>
    <row r="40" spans="1:7" ht="15" x14ac:dyDescent="0.25">
      <c r="A40" s="24" t="s">
        <v>43</v>
      </c>
      <c r="B40" s="22"/>
      <c r="C40" s="22"/>
      <c r="D40" s="22">
        <f t="shared" si="11"/>
        <v>0</v>
      </c>
      <c r="E40" s="22"/>
      <c r="F40" s="22"/>
      <c r="G40" s="20">
        <f t="shared" si="12"/>
        <v>0</v>
      </c>
    </row>
    <row r="41" spans="1:7" ht="15" x14ac:dyDescent="0.25">
      <c r="A41" s="24" t="s">
        <v>44</v>
      </c>
      <c r="B41" s="22"/>
      <c r="C41" s="22"/>
      <c r="D41" s="22">
        <f t="shared" si="11"/>
        <v>0</v>
      </c>
      <c r="E41" s="22"/>
      <c r="F41" s="22"/>
      <c r="G41" s="20">
        <f t="shared" si="12"/>
        <v>0</v>
      </c>
    </row>
    <row r="42" spans="1:7" ht="15" x14ac:dyDescent="0.25">
      <c r="A42" s="24"/>
      <c r="B42" s="20"/>
      <c r="C42" s="20"/>
      <c r="D42" s="20"/>
      <c r="E42" s="20"/>
      <c r="F42" s="20"/>
      <c r="G42" s="20"/>
    </row>
    <row r="43" spans="1:7" ht="15" x14ac:dyDescent="0.25">
      <c r="A43" s="26" t="s">
        <v>45</v>
      </c>
      <c r="B43" s="27">
        <f>SUM(B44,B53,B61,B71)</f>
        <v>173201561</v>
      </c>
      <c r="C43" s="27">
        <f t="shared" ref="C43:F43" si="13">SUM(C44,C53,C61,C71)</f>
        <v>161866018.49000001</v>
      </c>
      <c r="D43" s="27">
        <f t="shared" si="13"/>
        <v>335067579.49000001</v>
      </c>
      <c r="E43" s="27">
        <f t="shared" si="13"/>
        <v>278730859.5</v>
      </c>
      <c r="F43" s="27">
        <f t="shared" si="13"/>
        <v>258896784.66</v>
      </c>
      <c r="G43" s="27">
        <f>SUM(G44,G53,G61,G71)</f>
        <v>56336719.990000002</v>
      </c>
    </row>
    <row r="44" spans="1:7" ht="15" x14ac:dyDescent="0.25">
      <c r="A44" s="19" t="s">
        <v>46</v>
      </c>
      <c r="B44" s="20">
        <f>SUM(B45:B52)</f>
        <v>104322046</v>
      </c>
      <c r="C44" s="20">
        <f t="shared" ref="C44:G44" si="14">SUM(C45:C52)</f>
        <v>-7409227.1799999997</v>
      </c>
      <c r="D44" s="20">
        <f t="shared" si="14"/>
        <v>96912818.819999993</v>
      </c>
      <c r="E44" s="20">
        <f t="shared" si="14"/>
        <v>96912818.819999993</v>
      </c>
      <c r="F44" s="20">
        <f t="shared" si="14"/>
        <v>95719007.739999995</v>
      </c>
      <c r="G44" s="20">
        <f t="shared" si="14"/>
        <v>0</v>
      </c>
    </row>
    <row r="45" spans="1:7" ht="15" x14ac:dyDescent="0.25">
      <c r="A45" s="24" t="s">
        <v>14</v>
      </c>
      <c r="B45" s="22"/>
      <c r="C45" s="22"/>
      <c r="D45" s="22">
        <f t="shared" ref="D45:D52" si="15">B45+C45</f>
        <v>0</v>
      </c>
      <c r="E45" s="22"/>
      <c r="F45" s="22"/>
      <c r="G45" s="20">
        <f>D45-E45</f>
        <v>0</v>
      </c>
    </row>
    <row r="46" spans="1:7" ht="15" x14ac:dyDescent="0.25">
      <c r="A46" s="24" t="s">
        <v>15</v>
      </c>
      <c r="B46" s="22"/>
      <c r="C46" s="22"/>
      <c r="D46" s="22">
        <f t="shared" si="15"/>
        <v>0</v>
      </c>
      <c r="E46" s="22"/>
      <c r="F46" s="22"/>
      <c r="G46" s="20">
        <f t="shared" ref="G46:G52" si="16">D46-E46</f>
        <v>0</v>
      </c>
    </row>
    <row r="47" spans="1:7" ht="15" x14ac:dyDescent="0.25">
      <c r="A47" s="24" t="s">
        <v>16</v>
      </c>
      <c r="B47" s="22"/>
      <c r="C47" s="22"/>
      <c r="D47" s="22">
        <f t="shared" si="15"/>
        <v>0</v>
      </c>
      <c r="E47" s="22"/>
      <c r="F47" s="22"/>
      <c r="G47" s="20">
        <f t="shared" si="16"/>
        <v>0</v>
      </c>
    </row>
    <row r="48" spans="1:7" ht="15" x14ac:dyDescent="0.25">
      <c r="A48" s="24" t="s">
        <v>17</v>
      </c>
      <c r="B48" s="22"/>
      <c r="C48" s="22"/>
      <c r="D48" s="22">
        <f t="shared" si="15"/>
        <v>0</v>
      </c>
      <c r="E48" s="22"/>
      <c r="F48" s="22"/>
      <c r="G48" s="20">
        <f t="shared" si="16"/>
        <v>0</v>
      </c>
    </row>
    <row r="49" spans="1:7" ht="15" x14ac:dyDescent="0.25">
      <c r="A49" s="24" t="s">
        <v>18</v>
      </c>
      <c r="B49" s="22"/>
      <c r="C49" s="22"/>
      <c r="D49" s="22">
        <f t="shared" si="15"/>
        <v>0</v>
      </c>
      <c r="E49" s="22"/>
      <c r="F49" s="22"/>
      <c r="G49" s="20">
        <f t="shared" si="16"/>
        <v>0</v>
      </c>
    </row>
    <row r="50" spans="1:7" ht="15" x14ac:dyDescent="0.25">
      <c r="A50" s="24" t="s">
        <v>19</v>
      </c>
      <c r="B50" s="22"/>
      <c r="C50" s="22"/>
      <c r="D50" s="22">
        <f t="shared" si="15"/>
        <v>0</v>
      </c>
      <c r="E50" s="22"/>
      <c r="F50" s="22"/>
      <c r="G50" s="20">
        <f t="shared" si="16"/>
        <v>0</v>
      </c>
    </row>
    <row r="51" spans="1:7" ht="15" x14ac:dyDescent="0.25">
      <c r="A51" s="24" t="s">
        <v>20</v>
      </c>
      <c r="B51" s="23">
        <v>104322046</v>
      </c>
      <c r="C51" s="23">
        <v>-7409227.1799999997</v>
      </c>
      <c r="D51" s="22">
        <f t="shared" si="15"/>
        <v>96912818.819999993</v>
      </c>
      <c r="E51" s="23">
        <v>96912818.819999993</v>
      </c>
      <c r="F51" s="23">
        <v>95719007.739999995</v>
      </c>
      <c r="G51" s="20">
        <f t="shared" si="16"/>
        <v>0</v>
      </c>
    </row>
    <row r="52" spans="1:7" ht="15" x14ac:dyDescent="0.25">
      <c r="A52" s="24" t="s">
        <v>21</v>
      </c>
      <c r="B52" s="22"/>
      <c r="C52" s="22"/>
      <c r="D52" s="22">
        <f t="shared" si="15"/>
        <v>0</v>
      </c>
      <c r="E52" s="22"/>
      <c r="F52" s="22"/>
      <c r="G52" s="20">
        <f t="shared" si="16"/>
        <v>0</v>
      </c>
    </row>
    <row r="53" spans="1:7" ht="15" x14ac:dyDescent="0.25">
      <c r="A53" s="19" t="s">
        <v>22</v>
      </c>
      <c r="B53" s="20">
        <f>SUM(B54:B60)</f>
        <v>17131000</v>
      </c>
      <c r="C53" s="20">
        <f t="shared" ref="C53:G53" si="17">SUM(C54:C60)</f>
        <v>194893177.90000001</v>
      </c>
      <c r="D53" s="20">
        <f t="shared" si="17"/>
        <v>212024177.90000001</v>
      </c>
      <c r="E53" s="20">
        <f t="shared" si="17"/>
        <v>156227811.30000001</v>
      </c>
      <c r="F53" s="20">
        <f t="shared" si="17"/>
        <v>139496047.08000001</v>
      </c>
      <c r="G53" s="20">
        <f t="shared" si="17"/>
        <v>55796366.600000001</v>
      </c>
    </row>
    <row r="54" spans="1:7" ht="15" x14ac:dyDescent="0.25">
      <c r="A54" s="24" t="s">
        <v>23</v>
      </c>
      <c r="B54" s="23">
        <v>0</v>
      </c>
      <c r="C54" s="23">
        <v>7387190.4400000004</v>
      </c>
      <c r="D54" s="22">
        <f t="shared" ref="D54:D60" si="18">B54+C54</f>
        <v>7387190.4400000004</v>
      </c>
      <c r="E54" s="23">
        <v>5842756.5700000003</v>
      </c>
      <c r="F54" s="23">
        <v>5842756.5700000003</v>
      </c>
      <c r="G54" s="20">
        <f>D54-E54</f>
        <v>1544433.87</v>
      </c>
    </row>
    <row r="55" spans="1:7" ht="15" x14ac:dyDescent="0.25">
      <c r="A55" s="24" t="s">
        <v>24</v>
      </c>
      <c r="B55" s="23">
        <v>12766000</v>
      </c>
      <c r="C55" s="23">
        <v>178185306.11000001</v>
      </c>
      <c r="D55" s="22">
        <f t="shared" si="18"/>
        <v>190951306.11000001</v>
      </c>
      <c r="E55" s="23">
        <v>138042617.77000001</v>
      </c>
      <c r="F55" s="23">
        <v>121328503.55</v>
      </c>
      <c r="G55" s="20">
        <f t="shared" ref="G55:G60" si="19">D55-E55</f>
        <v>52908688.340000004</v>
      </c>
    </row>
    <row r="56" spans="1:7" ht="15" x14ac:dyDescent="0.25">
      <c r="A56" s="24" t="s">
        <v>25</v>
      </c>
      <c r="B56" s="22"/>
      <c r="C56" s="22"/>
      <c r="D56" s="22">
        <f t="shared" si="18"/>
        <v>0</v>
      </c>
      <c r="E56" s="22"/>
      <c r="F56" s="22"/>
      <c r="G56" s="20">
        <f t="shared" si="19"/>
        <v>0</v>
      </c>
    </row>
    <row r="57" spans="1:7" ht="15" x14ac:dyDescent="0.25">
      <c r="A57" s="28" t="s">
        <v>26</v>
      </c>
      <c r="B57" s="23">
        <v>4365000</v>
      </c>
      <c r="C57" s="23">
        <v>9320681.3499999996</v>
      </c>
      <c r="D57" s="22">
        <f t="shared" si="18"/>
        <v>13685681.35</v>
      </c>
      <c r="E57" s="23">
        <v>12342436.960000001</v>
      </c>
      <c r="F57" s="23">
        <v>12324786.960000001</v>
      </c>
      <c r="G57" s="20">
        <f t="shared" si="19"/>
        <v>1343244.3899999987</v>
      </c>
    </row>
    <row r="58" spans="1:7" ht="15" x14ac:dyDescent="0.25">
      <c r="A58" s="24" t="s">
        <v>27</v>
      </c>
      <c r="B58" s="22"/>
      <c r="C58" s="22"/>
      <c r="D58" s="22">
        <f t="shared" si="18"/>
        <v>0</v>
      </c>
      <c r="E58" s="22"/>
      <c r="F58" s="22"/>
      <c r="G58" s="20">
        <f t="shared" si="19"/>
        <v>0</v>
      </c>
    </row>
    <row r="59" spans="1:7" ht="15" x14ac:dyDescent="0.25">
      <c r="A59" s="24" t="s">
        <v>28</v>
      </c>
      <c r="B59" s="22"/>
      <c r="C59" s="22"/>
      <c r="D59" s="22">
        <f t="shared" si="18"/>
        <v>0</v>
      </c>
      <c r="E59" s="22"/>
      <c r="F59" s="22"/>
      <c r="G59" s="20">
        <f t="shared" si="19"/>
        <v>0</v>
      </c>
    </row>
    <row r="60" spans="1:7" ht="15" x14ac:dyDescent="0.25">
      <c r="A60" s="24" t="s">
        <v>29</v>
      </c>
      <c r="B60" s="22"/>
      <c r="C60" s="22"/>
      <c r="D60" s="22">
        <f t="shared" si="18"/>
        <v>0</v>
      </c>
      <c r="E60" s="22"/>
      <c r="F60" s="22"/>
      <c r="G60" s="20">
        <f t="shared" si="19"/>
        <v>0</v>
      </c>
    </row>
    <row r="61" spans="1:7" ht="15" x14ac:dyDescent="0.25">
      <c r="A61" s="19" t="s">
        <v>30</v>
      </c>
      <c r="B61" s="20">
        <f>SUM(B62:B70)</f>
        <v>44957895</v>
      </c>
      <c r="C61" s="20">
        <f t="shared" ref="C61:G61" si="20">SUM(C62:C70)</f>
        <v>-25336987.849999994</v>
      </c>
      <c r="D61" s="20">
        <f t="shared" si="20"/>
        <v>19620907.149999999</v>
      </c>
      <c r="E61" s="20">
        <f t="shared" si="20"/>
        <v>19080553.759999998</v>
      </c>
      <c r="F61" s="20">
        <f t="shared" si="20"/>
        <v>17172054.219999999</v>
      </c>
      <c r="G61" s="20">
        <f t="shared" si="20"/>
        <v>540353.39000000153</v>
      </c>
    </row>
    <row r="62" spans="1:7" ht="15" x14ac:dyDescent="0.25">
      <c r="A62" s="24" t="s">
        <v>31</v>
      </c>
      <c r="B62" s="22"/>
      <c r="C62" s="22"/>
      <c r="D62" s="22">
        <f t="shared" ref="D62:D70" si="21">B62+C62</f>
        <v>0</v>
      </c>
      <c r="E62" s="22"/>
      <c r="F62" s="22"/>
      <c r="G62" s="20">
        <f>D62-E62</f>
        <v>0</v>
      </c>
    </row>
    <row r="63" spans="1:7" ht="15" x14ac:dyDescent="0.25">
      <c r="A63" s="24" t="s">
        <v>32</v>
      </c>
      <c r="B63" s="23">
        <v>0</v>
      </c>
      <c r="C63" s="23">
        <v>1043270.8</v>
      </c>
      <c r="D63" s="22">
        <f t="shared" si="21"/>
        <v>1043270.8</v>
      </c>
      <c r="E63" s="23">
        <v>1043270.8</v>
      </c>
      <c r="F63" s="23">
        <v>1043270.8</v>
      </c>
      <c r="G63" s="20">
        <f t="shared" ref="G63:G70" si="22">D63-E63</f>
        <v>0</v>
      </c>
    </row>
    <row r="64" spans="1:7" ht="15" x14ac:dyDescent="0.25">
      <c r="A64" s="24" t="s">
        <v>33</v>
      </c>
      <c r="B64" s="23">
        <v>0</v>
      </c>
      <c r="C64" s="23">
        <v>6085467.9000000004</v>
      </c>
      <c r="D64" s="22">
        <f t="shared" si="21"/>
        <v>6085467.9000000004</v>
      </c>
      <c r="E64" s="23">
        <v>6072537.54</v>
      </c>
      <c r="F64" s="23">
        <v>5705816.6600000001</v>
      </c>
      <c r="G64" s="20">
        <f t="shared" si="22"/>
        <v>12930.360000000335</v>
      </c>
    </row>
    <row r="65" spans="1:7" ht="15" x14ac:dyDescent="0.25">
      <c r="A65" s="24" t="s">
        <v>34</v>
      </c>
      <c r="B65" s="23">
        <v>44957895</v>
      </c>
      <c r="C65" s="23">
        <v>-41607418.149999999</v>
      </c>
      <c r="D65" s="22">
        <f t="shared" si="21"/>
        <v>3350476.8500000015</v>
      </c>
      <c r="E65" s="23">
        <v>2823055</v>
      </c>
      <c r="F65" s="23">
        <v>1941276.33</v>
      </c>
      <c r="G65" s="20">
        <f t="shared" si="22"/>
        <v>527421.85000000149</v>
      </c>
    </row>
    <row r="66" spans="1:7" ht="15" x14ac:dyDescent="0.25">
      <c r="A66" s="24" t="s">
        <v>35</v>
      </c>
      <c r="B66" s="22"/>
      <c r="C66" s="22"/>
      <c r="D66" s="22">
        <f t="shared" si="21"/>
        <v>0</v>
      </c>
      <c r="E66" s="22"/>
      <c r="F66" s="22"/>
      <c r="G66" s="20">
        <f t="shared" si="22"/>
        <v>0</v>
      </c>
    </row>
    <row r="67" spans="1:7" ht="15" x14ac:dyDescent="0.25">
      <c r="A67" s="24" t="s">
        <v>36</v>
      </c>
      <c r="B67" s="22"/>
      <c r="C67" s="22"/>
      <c r="D67" s="22">
        <f t="shared" si="21"/>
        <v>0</v>
      </c>
      <c r="E67" s="22"/>
      <c r="F67" s="22"/>
      <c r="G67" s="20">
        <f t="shared" si="22"/>
        <v>0</v>
      </c>
    </row>
    <row r="68" spans="1:7" ht="15" x14ac:dyDescent="0.25">
      <c r="A68" s="24" t="s">
        <v>37</v>
      </c>
      <c r="B68" s="23">
        <v>0</v>
      </c>
      <c r="C68" s="23">
        <v>9141691.5999999996</v>
      </c>
      <c r="D68" s="22">
        <f t="shared" si="21"/>
        <v>9141691.5999999996</v>
      </c>
      <c r="E68" s="23">
        <v>9141690.4199999999</v>
      </c>
      <c r="F68" s="23">
        <v>8481690.4299999997</v>
      </c>
      <c r="G68" s="20">
        <f t="shared" si="22"/>
        <v>1.1799999997019768</v>
      </c>
    </row>
    <row r="69" spans="1:7" ht="15" x14ac:dyDescent="0.25">
      <c r="A69" s="24" t="s">
        <v>38</v>
      </c>
      <c r="B69" s="22"/>
      <c r="C69" s="22"/>
      <c r="D69" s="22">
        <f t="shared" si="21"/>
        <v>0</v>
      </c>
      <c r="E69" s="22"/>
      <c r="F69" s="22"/>
      <c r="G69" s="20">
        <f t="shared" si="22"/>
        <v>0</v>
      </c>
    </row>
    <row r="70" spans="1:7" ht="15" x14ac:dyDescent="0.25">
      <c r="A70" s="24" t="s">
        <v>39</v>
      </c>
      <c r="B70" s="22"/>
      <c r="C70" s="22"/>
      <c r="D70" s="22">
        <f t="shared" si="21"/>
        <v>0</v>
      </c>
      <c r="E70" s="22"/>
      <c r="F70" s="22"/>
      <c r="G70" s="20">
        <f t="shared" si="22"/>
        <v>0</v>
      </c>
    </row>
    <row r="71" spans="1:7" ht="15" x14ac:dyDescent="0.25">
      <c r="A71" s="25" t="s">
        <v>47</v>
      </c>
      <c r="B71" s="29">
        <f>SUM(B72:B75)</f>
        <v>6790620</v>
      </c>
      <c r="C71" s="29">
        <f t="shared" ref="C71:F71" si="23">SUM(C72:C75)</f>
        <v>-280944.38</v>
      </c>
      <c r="D71" s="29">
        <f t="shared" si="23"/>
        <v>6509675.6200000001</v>
      </c>
      <c r="E71" s="29">
        <f t="shared" si="23"/>
        <v>6509675.6200000001</v>
      </c>
      <c r="F71" s="29">
        <f t="shared" si="23"/>
        <v>6509675.6200000001</v>
      </c>
      <c r="G71" s="29">
        <f>SUM(G72:G75)</f>
        <v>0</v>
      </c>
    </row>
    <row r="72" spans="1:7" ht="15" x14ac:dyDescent="0.25">
      <c r="A72" s="24" t="s">
        <v>41</v>
      </c>
      <c r="B72" s="23">
        <v>4015516</v>
      </c>
      <c r="C72" s="23">
        <v>-280944.38</v>
      </c>
      <c r="D72" s="22">
        <f t="shared" ref="D72:D75" si="24">B72+C72</f>
        <v>3734571.62</v>
      </c>
      <c r="E72" s="23">
        <v>3734571.62</v>
      </c>
      <c r="F72" s="23">
        <v>3734571.62</v>
      </c>
      <c r="G72" s="20">
        <f>D72-E72</f>
        <v>0</v>
      </c>
    </row>
    <row r="73" spans="1:7" ht="30" x14ac:dyDescent="0.25">
      <c r="A73" s="24" t="s">
        <v>42</v>
      </c>
      <c r="B73" s="23">
        <v>2775104</v>
      </c>
      <c r="C73" s="23">
        <v>0</v>
      </c>
      <c r="D73" s="22">
        <f t="shared" si="24"/>
        <v>2775104</v>
      </c>
      <c r="E73" s="23">
        <v>2775104</v>
      </c>
      <c r="F73" s="23">
        <v>2775104</v>
      </c>
      <c r="G73" s="20">
        <f t="shared" ref="G73:G75" si="25">D73-E73</f>
        <v>0</v>
      </c>
    </row>
    <row r="74" spans="1:7" ht="15" x14ac:dyDescent="0.25">
      <c r="A74" s="24" t="s">
        <v>43</v>
      </c>
      <c r="B74" s="22"/>
      <c r="C74" s="22"/>
      <c r="D74" s="22">
        <f t="shared" si="24"/>
        <v>0</v>
      </c>
      <c r="E74" s="22"/>
      <c r="F74" s="22"/>
      <c r="G74" s="20">
        <f t="shared" si="25"/>
        <v>0</v>
      </c>
    </row>
    <row r="75" spans="1:7" ht="15" x14ac:dyDescent="0.25">
      <c r="A75" s="24" t="s">
        <v>44</v>
      </c>
      <c r="B75" s="22"/>
      <c r="C75" s="22"/>
      <c r="D75" s="22">
        <f t="shared" si="24"/>
        <v>0</v>
      </c>
      <c r="E75" s="22"/>
      <c r="F75" s="22"/>
      <c r="G75" s="20">
        <f t="shared" si="25"/>
        <v>0</v>
      </c>
    </row>
    <row r="76" spans="1:7" ht="15" x14ac:dyDescent="0.25">
      <c r="A76" s="30"/>
      <c r="B76" s="31"/>
      <c r="C76" s="31"/>
      <c r="D76" s="31"/>
      <c r="E76" s="31"/>
      <c r="F76" s="31"/>
      <c r="G76" s="31"/>
    </row>
    <row r="77" spans="1:7" ht="15" x14ac:dyDescent="0.25">
      <c r="A77" s="26" t="s">
        <v>48</v>
      </c>
      <c r="B77" s="27">
        <f>B43+B9</f>
        <v>644098554.96000004</v>
      </c>
      <c r="C77" s="27">
        <f t="shared" ref="C77:F77" si="26">C43+C9</f>
        <v>263354422.88</v>
      </c>
      <c r="D77" s="27">
        <f t="shared" si="26"/>
        <v>907452977.83999991</v>
      </c>
      <c r="E77" s="27">
        <f t="shared" si="26"/>
        <v>806128299.60000002</v>
      </c>
      <c r="F77" s="27">
        <f t="shared" si="26"/>
        <v>773900704.82999992</v>
      </c>
      <c r="G77" s="27">
        <f>G43+G9</f>
        <v>101324678.23999998</v>
      </c>
    </row>
    <row r="78" spans="1:7" ht="15" x14ac:dyDescent="0.25">
      <c r="A78" s="32"/>
      <c r="B78" s="33"/>
      <c r="C78" s="33"/>
      <c r="D78" s="33"/>
      <c r="E78" s="33"/>
      <c r="F78" s="33"/>
      <c r="G78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98E4037A-D08B-43E4-BFAE-4CE409FC1F1D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2022-10-19T16:18:01Z</dcterms:created>
  <dcterms:modified xsi:type="dcterms:W3CDTF">2022-10-19T16:19:52Z</dcterms:modified>
</cp:coreProperties>
</file>