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ngresos\Desktop\Adeudos detalle direcciones 042017\ADRIAN DIRECCIÓN\2021\"/>
    </mc:Choice>
  </mc:AlternateContent>
  <bookViews>
    <workbookView xWindow="0" yWindow="0" windowWidth="28800" windowHeight="12720"/>
  </bookViews>
  <sheets>
    <sheet name="LEY" sheetId="1" r:id="rId1"/>
  </sheets>
  <externalReferences>
    <externalReference r:id="rId2"/>
    <externalReference r:id="rId3"/>
    <externalReference r:id="rId4"/>
    <externalReference r:id="rId5"/>
  </externalReferences>
  <definedNames>
    <definedName name="_16vs17">#REF!</definedName>
    <definedName name="_17">#REF!</definedName>
    <definedName name="_17vs18">#REF!</definedName>
    <definedName name="_18">#REF!</definedName>
    <definedName name="_ago16">'[1]reportes 2016'!$AC:$AE</definedName>
    <definedName name="_COMP16Y17">LEY!#REF!</definedName>
    <definedName name="_comp18">LEY!#REF!</definedName>
    <definedName name="_Hlk300409263" localSheetId="0">LEY!#REF!</definedName>
    <definedName name="_ingcosto">#REF!</definedName>
    <definedName name="_ley16">LEY!#REF!</definedName>
    <definedName name="_ley17">LEY!#REF!</definedName>
    <definedName name="_RASTRO1">#REF!</definedName>
    <definedName name="_RASTRO2">#REF!</definedName>
    <definedName name="_RASTRO3">#REF!</definedName>
    <definedName name="_sololey18">LEY!#REF!</definedName>
    <definedName name="agosto">#REF!</definedName>
    <definedName name="_xlnm.Print_Area" localSheetId="0">LEY!$A:$K</definedName>
    <definedName name="art33fr4">#REF!</definedName>
    <definedName name="art5b">#REF!</definedName>
    <definedName name="comp16vs15">LEY!#REF!</definedName>
    <definedName name="comparativo">#REF!</definedName>
    <definedName name="costosd">_F26C7</definedName>
    <definedName name="costosdif">#REF!</definedName>
    <definedName name="crii20">[2]PRONCRI20!$D:$K</definedName>
    <definedName name="ENEROAGOS20">#REF!</definedName>
    <definedName name="fracc2">#REF!</definedName>
    <definedName name="i">[3]Hoja1!$C$46:$H$52</definedName>
    <definedName name="lc">[3]Hoja1!$C$45:$H$45</definedName>
    <definedName name="lg">[3]Hoja1!$C$40:$H$44</definedName>
    <definedName name="lm">[3]Hoja1!$C$32:$H$39</definedName>
    <definedName name="mercados">[3]Hoja1!$A$4:$H$52</definedName>
    <definedName name="mesa">[3]Hoja1!$C$6:$H$14</definedName>
    <definedName name="mi">[3]Hoja1!$C$15:$H$31</definedName>
    <definedName name="OLE_LINK2" localSheetId="0">LEY!#REF!</definedName>
    <definedName name="Print_Area" localSheetId="0">LEY!#REF!</definedName>
    <definedName name="Print_Titles" localSheetId="0">LEY!$1:$1</definedName>
    <definedName name="proytarifa">[4]tarifa!$G$59:$K$70</definedName>
    <definedName name="resumenprop">[4]tarifa!$A$40:$E$68</definedName>
    <definedName name="septiembre">#REF!</definedName>
    <definedName name="simapagfraccI">#REF!</definedName>
    <definedName name="_xlnm.Print_Titles" localSheetId="0">LEY!$1:$1</definedName>
    <definedName name="TODO2019">#REF!</definedName>
    <definedName name="v">[3]Hoja1!$C$4:$H$5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 i="1" l="1"/>
  <c r="P107" i="1" l="1"/>
  <c r="P119" i="1"/>
  <c r="P118" i="1" s="1"/>
  <c r="P114" i="1" l="1"/>
  <c r="P113" i="1" s="1"/>
  <c r="P109" i="1"/>
  <c r="P108" i="1" s="1"/>
  <c r="P106" i="1"/>
  <c r="P105" i="1" s="1"/>
  <c r="P134" i="1" l="1"/>
  <c r="Q134" i="1" s="1"/>
  <c r="P89" i="1" l="1"/>
  <c r="Q88" i="1" s="1"/>
  <c r="P98" i="1"/>
  <c r="P96" i="1"/>
  <c r="P95" i="1" s="1"/>
  <c r="P100" i="1" s="1"/>
  <c r="P141" i="1"/>
  <c r="P143" i="1" s="1"/>
  <c r="Q143" i="1" s="1"/>
  <c r="P150" i="1"/>
  <c r="Q150" i="1" s="1"/>
  <c r="Q61" i="1"/>
  <c r="Q54" i="1"/>
  <c r="Q49" i="1"/>
  <c r="Q24" i="1"/>
  <c r="Q10" i="1"/>
  <c r="Q80" i="1"/>
  <c r="O1168" i="1" l="1"/>
  <c r="Q1168" i="1" s="1"/>
  <c r="O1167" i="1"/>
  <c r="Q1167" i="1" s="1"/>
  <c r="O1166" i="1"/>
  <c r="Q1166" i="1" s="1"/>
  <c r="O1165" i="1"/>
  <c r="Q1165" i="1" s="1"/>
  <c r="O1164" i="1"/>
  <c r="Q1164" i="1" s="1"/>
  <c r="O1163" i="1"/>
  <c r="Q1163" i="1" s="1"/>
  <c r="O1162" i="1"/>
  <c r="Q1162" i="1" s="1"/>
  <c r="O1161" i="1"/>
  <c r="Q1161" i="1" s="1"/>
  <c r="O1160" i="1"/>
  <c r="Q1160" i="1" s="1"/>
  <c r="O1159" i="1"/>
  <c r="Q1159" i="1" s="1"/>
  <c r="P1031" i="1"/>
  <c r="Q1031" i="1" s="1"/>
  <c r="P1030" i="1"/>
  <c r="Q1030" i="1" s="1"/>
  <c r="Q1029" i="1"/>
  <c r="P1028" i="1"/>
  <c r="Q1028" i="1" s="1"/>
  <c r="P1027" i="1"/>
  <c r="Q1027" i="1" s="1"/>
  <c r="Q1026" i="1"/>
  <c r="Q1025" i="1"/>
  <c r="P1023" i="1"/>
  <c r="Q1023" i="1" s="1"/>
  <c r="P1022" i="1"/>
  <c r="Q1022" i="1" s="1"/>
  <c r="P1021" i="1"/>
  <c r="Q1021" i="1" s="1"/>
  <c r="P1020" i="1"/>
  <c r="Q1020" i="1" s="1"/>
  <c r="P1019" i="1"/>
  <c r="Q1019" i="1" s="1"/>
  <c r="P1018" i="1"/>
  <c r="Q1018" i="1" s="1"/>
  <c r="P1017" i="1"/>
  <c r="Q1017" i="1" s="1"/>
  <c r="P1016" i="1"/>
  <c r="Q1016" i="1" s="1"/>
  <c r="P1015" i="1"/>
  <c r="Q1015" i="1" s="1"/>
  <c r="P1013" i="1"/>
  <c r="Q1013" i="1" s="1"/>
  <c r="P1012" i="1"/>
  <c r="Q1012" i="1" s="1"/>
  <c r="P1010" i="1"/>
  <c r="Q1010" i="1" s="1"/>
  <c r="P1009" i="1"/>
  <c r="Q1009" i="1" s="1"/>
  <c r="P999" i="1"/>
  <c r="Q999" i="1" s="1"/>
  <c r="P998" i="1"/>
  <c r="Q998" i="1" s="1"/>
  <c r="P993" i="1"/>
  <c r="Q993" i="1" s="1"/>
  <c r="P992" i="1"/>
  <c r="Q992" i="1" s="1"/>
  <c r="P991" i="1"/>
  <c r="Q991" i="1" s="1"/>
  <c r="P990" i="1"/>
  <c r="Q990" i="1" s="1"/>
  <c r="P989" i="1"/>
  <c r="Q989" i="1" s="1"/>
  <c r="P988" i="1"/>
  <c r="Q988" i="1" s="1"/>
  <c r="P987" i="1"/>
  <c r="Q987" i="1" s="1"/>
  <c r="P986" i="1"/>
  <c r="Q986" i="1" s="1"/>
  <c r="P985" i="1"/>
  <c r="Q985" i="1" s="1"/>
  <c r="P984" i="1"/>
  <c r="Q984" i="1" s="1"/>
  <c r="P983" i="1"/>
  <c r="Q983" i="1" s="1"/>
  <c r="P982" i="1"/>
  <c r="Q982" i="1" s="1"/>
  <c r="P974" i="1"/>
  <c r="Q974" i="1" s="1"/>
  <c r="P973" i="1"/>
  <c r="Q973" i="1" s="1"/>
  <c r="P972" i="1"/>
  <c r="Q972" i="1" s="1"/>
  <c r="P968" i="1"/>
  <c r="Q968" i="1" s="1"/>
  <c r="P967" i="1"/>
  <c r="Q967" i="1" s="1"/>
  <c r="P965" i="1"/>
  <c r="Q965" i="1" s="1"/>
  <c r="P964" i="1"/>
  <c r="Q964" i="1" s="1"/>
  <c r="P963" i="1"/>
  <c r="Q963" i="1" s="1"/>
  <c r="P962" i="1"/>
  <c r="Q962" i="1" s="1"/>
  <c r="P961" i="1"/>
  <c r="Q961" i="1" s="1"/>
  <c r="P960" i="1"/>
  <c r="Q960" i="1" s="1"/>
  <c r="P959" i="1"/>
  <c r="Q959" i="1" s="1"/>
  <c r="P948" i="1"/>
  <c r="Q948" i="1" s="1"/>
  <c r="P947" i="1"/>
  <c r="Q947" i="1" s="1"/>
  <c r="P934" i="1"/>
  <c r="Q934" i="1" s="1"/>
  <c r="P933" i="1"/>
  <c r="Q933" i="1" s="1"/>
  <c r="P932" i="1"/>
  <c r="Q932" i="1" s="1"/>
  <c r="P931" i="1"/>
  <c r="Q931" i="1" s="1"/>
  <c r="P930" i="1"/>
  <c r="Q930" i="1" s="1"/>
  <c r="P929" i="1"/>
  <c r="Q929" i="1" s="1"/>
  <c r="P928" i="1"/>
  <c r="Q928" i="1" s="1"/>
  <c r="P926" i="1"/>
  <c r="Q926" i="1" s="1"/>
  <c r="P925" i="1"/>
  <c r="Q925" i="1" s="1"/>
  <c r="P924" i="1"/>
  <c r="Q924" i="1" s="1"/>
  <c r="P923" i="1"/>
  <c r="Q923" i="1" s="1"/>
  <c r="P922" i="1"/>
  <c r="Q922" i="1" s="1"/>
  <c r="P921" i="1"/>
  <c r="Q921" i="1" s="1"/>
  <c r="P920" i="1"/>
  <c r="Q920" i="1" s="1"/>
  <c r="P919" i="1"/>
  <c r="Q919" i="1" s="1"/>
  <c r="P918" i="1"/>
  <c r="Q918" i="1" s="1"/>
  <c r="P917" i="1"/>
  <c r="Q917" i="1" s="1"/>
  <c r="P916" i="1"/>
  <c r="Q916" i="1" s="1"/>
  <c r="P915" i="1"/>
  <c r="Q915" i="1" s="1"/>
  <c r="P906" i="1"/>
  <c r="Q906" i="1" s="1"/>
  <c r="P905" i="1"/>
  <c r="Q905" i="1" s="1"/>
  <c r="P904" i="1"/>
  <c r="Q904" i="1" s="1"/>
  <c r="P900" i="1"/>
  <c r="Q900" i="1" s="1"/>
  <c r="P899" i="1"/>
  <c r="Q899" i="1" s="1"/>
  <c r="P896" i="1"/>
  <c r="Q896" i="1" s="1"/>
  <c r="P895" i="1"/>
  <c r="Q895" i="1" s="1"/>
  <c r="P894" i="1"/>
  <c r="Q894" i="1" s="1"/>
  <c r="P893" i="1"/>
  <c r="Q893" i="1" s="1"/>
  <c r="P892" i="1"/>
  <c r="Q892" i="1" s="1"/>
  <c r="P890" i="1"/>
  <c r="Q890" i="1" s="1"/>
  <c r="P889" i="1"/>
  <c r="Q889" i="1" s="1"/>
  <c r="P888" i="1"/>
  <c r="Q888" i="1" s="1"/>
  <c r="P887" i="1"/>
  <c r="Q887" i="1" s="1"/>
  <c r="P886" i="1"/>
  <c r="Q886" i="1" s="1"/>
  <c r="P885" i="1"/>
  <c r="Q885" i="1" s="1"/>
  <c r="P883" i="1"/>
  <c r="Q883" i="1" s="1"/>
  <c r="P882" i="1"/>
  <c r="Q882" i="1" s="1"/>
  <c r="P881" i="1"/>
  <c r="Q881" i="1" s="1"/>
  <c r="P877" i="1"/>
  <c r="Q877" i="1" s="1"/>
  <c r="P876" i="1"/>
  <c r="Q876" i="1" s="1"/>
  <c r="P875" i="1"/>
  <c r="Q875" i="1" s="1"/>
  <c r="P874" i="1"/>
  <c r="Q874" i="1" s="1"/>
  <c r="P873" i="1"/>
  <c r="Q873" i="1" s="1"/>
  <c r="P872" i="1"/>
  <c r="Q872" i="1" s="1"/>
  <c r="P871" i="1"/>
  <c r="Q871" i="1" s="1"/>
  <c r="P869" i="1"/>
  <c r="Q869" i="1" s="1"/>
  <c r="P868" i="1"/>
  <c r="Q868" i="1" s="1"/>
  <c r="P867" i="1"/>
  <c r="Q867" i="1" s="1"/>
  <c r="P866" i="1"/>
  <c r="Q866" i="1" s="1"/>
  <c r="P865" i="1"/>
  <c r="Q865" i="1" s="1"/>
  <c r="P863" i="1"/>
  <c r="Q863" i="1" s="1"/>
  <c r="P862" i="1"/>
  <c r="Q862" i="1" s="1"/>
  <c r="P861" i="1"/>
  <c r="Q861" i="1" s="1"/>
  <c r="P859" i="1"/>
  <c r="Q859" i="1" s="1"/>
  <c r="P858" i="1"/>
  <c r="Q858" i="1" s="1"/>
  <c r="P857" i="1"/>
  <c r="Q857" i="1" s="1"/>
  <c r="P856" i="1"/>
  <c r="Q856" i="1" s="1"/>
  <c r="P855" i="1"/>
  <c r="Q855" i="1" s="1"/>
  <c r="P841" i="1"/>
  <c r="Q841" i="1" s="1"/>
  <c r="P840" i="1"/>
  <c r="Q840" i="1" s="1"/>
  <c r="P839" i="1"/>
  <c r="Q839" i="1" s="1"/>
  <c r="P836" i="1"/>
  <c r="Q836" i="1" s="1"/>
  <c r="P835" i="1"/>
  <c r="Q835" i="1" s="1"/>
  <c r="P831" i="1"/>
  <c r="Q831" i="1" s="1"/>
  <c r="P830" i="1"/>
  <c r="Q830" i="1" s="1"/>
  <c r="P828" i="1"/>
  <c r="Q828" i="1" s="1"/>
  <c r="P814" i="1"/>
  <c r="Q814" i="1" s="1"/>
  <c r="P811" i="1"/>
  <c r="Q811" i="1" s="1"/>
  <c r="P810" i="1"/>
  <c r="Q810" i="1" s="1"/>
  <c r="P809" i="1"/>
  <c r="Q809" i="1" s="1"/>
  <c r="P808" i="1"/>
  <c r="Q808" i="1" s="1"/>
  <c r="P807" i="1"/>
  <c r="Q807" i="1" s="1"/>
  <c r="P806" i="1"/>
  <c r="Q806" i="1" s="1"/>
  <c r="P804" i="1"/>
  <c r="Q804" i="1" s="1"/>
  <c r="P803" i="1"/>
  <c r="Q803" i="1" s="1"/>
  <c r="P802" i="1"/>
  <c r="Q802" i="1" s="1"/>
  <c r="P799" i="1"/>
  <c r="Q799" i="1" s="1"/>
  <c r="P798" i="1"/>
  <c r="Q798" i="1" s="1"/>
  <c r="P797" i="1"/>
  <c r="Q797" i="1" s="1"/>
  <c r="P796" i="1"/>
  <c r="Q796" i="1" s="1"/>
  <c r="P795" i="1"/>
  <c r="Q795" i="1" s="1"/>
  <c r="P794" i="1"/>
  <c r="Q794" i="1" s="1"/>
  <c r="P793" i="1"/>
  <c r="Q793" i="1" s="1"/>
  <c r="P792" i="1"/>
  <c r="Q792" i="1" s="1"/>
  <c r="P791" i="1"/>
  <c r="Q791" i="1" s="1"/>
  <c r="P788" i="1"/>
  <c r="Q788" i="1" s="1"/>
  <c r="P787" i="1"/>
  <c r="Q787" i="1" s="1"/>
  <c r="P786" i="1"/>
  <c r="Q786" i="1" s="1"/>
  <c r="P785" i="1"/>
  <c r="Q785" i="1" s="1"/>
  <c r="P784" i="1"/>
  <c r="Q784" i="1" s="1"/>
  <c r="P783" i="1"/>
  <c r="Q783" i="1" s="1"/>
  <c r="P781" i="1"/>
  <c r="Q781" i="1" s="1"/>
  <c r="P780" i="1"/>
  <c r="Q780" i="1" s="1"/>
  <c r="P779" i="1"/>
  <c r="Q779" i="1" s="1"/>
  <c r="P777" i="1"/>
  <c r="Q777" i="1" s="1"/>
  <c r="P776" i="1"/>
  <c r="Q776" i="1" s="1"/>
  <c r="P775" i="1"/>
  <c r="Q775" i="1" s="1"/>
  <c r="P774" i="1"/>
  <c r="Q774" i="1" s="1"/>
  <c r="P772" i="1"/>
  <c r="Q772" i="1" s="1"/>
  <c r="P770" i="1"/>
  <c r="Q770" i="1" s="1"/>
  <c r="P769" i="1"/>
  <c r="Q769" i="1" s="1"/>
  <c r="P768" i="1"/>
  <c r="Q768" i="1" s="1"/>
  <c r="P760" i="1"/>
  <c r="Q760" i="1" s="1"/>
  <c r="P758" i="1"/>
  <c r="Q758" i="1" s="1"/>
  <c r="P757" i="1"/>
  <c r="Q757" i="1" s="1"/>
  <c r="P755" i="1"/>
  <c r="Q755" i="1" s="1"/>
  <c r="P754" i="1"/>
  <c r="Q754" i="1" s="1"/>
  <c r="P753" i="1"/>
  <c r="Q753" i="1" s="1"/>
  <c r="P752" i="1"/>
  <c r="Q752" i="1" s="1"/>
  <c r="P750" i="1"/>
  <c r="Q750" i="1" s="1"/>
  <c r="P749" i="1"/>
  <c r="Q749" i="1" s="1"/>
  <c r="P748" i="1"/>
  <c r="Q748" i="1" s="1"/>
  <c r="P747" i="1"/>
  <c r="Q747" i="1" s="1"/>
  <c r="P746" i="1"/>
  <c r="Q746" i="1" s="1"/>
  <c r="Q733" i="1"/>
  <c r="P736" i="1"/>
  <c r="Q736" i="1" s="1"/>
  <c r="P735" i="1"/>
  <c r="Q735" i="1" s="1"/>
  <c r="P734" i="1"/>
  <c r="Q734" i="1" s="1"/>
  <c r="P731" i="1"/>
  <c r="Q731" i="1" s="1"/>
  <c r="P730" i="1"/>
  <c r="Q730" i="1" s="1"/>
  <c r="P729" i="1"/>
  <c r="Q729" i="1" s="1"/>
  <c r="P728" i="1"/>
  <c r="Q728" i="1" s="1"/>
  <c r="P727" i="1"/>
  <c r="Q727" i="1" s="1"/>
  <c r="P726" i="1"/>
  <c r="Q726" i="1" s="1"/>
  <c r="P719" i="1"/>
  <c r="Q719" i="1" s="1"/>
  <c r="P718" i="1"/>
  <c r="Q718" i="1" s="1"/>
  <c r="P717" i="1"/>
  <c r="Q717" i="1" s="1"/>
  <c r="P716" i="1"/>
  <c r="Q716" i="1" s="1"/>
  <c r="P698" i="1"/>
  <c r="Q698" i="1" s="1"/>
  <c r="P691" i="1"/>
  <c r="Q691" i="1" s="1"/>
  <c r="P690" i="1"/>
  <c r="Q690" i="1" s="1"/>
  <c r="P689" i="1"/>
  <c r="Q689" i="1" s="1"/>
  <c r="P688" i="1"/>
  <c r="Q688" i="1" s="1"/>
  <c r="P687" i="1"/>
  <c r="Q687" i="1" s="1"/>
  <c r="P686" i="1"/>
  <c r="Q686" i="1" s="1"/>
  <c r="P685" i="1"/>
  <c r="Q685" i="1" s="1"/>
  <c r="P684" i="1"/>
  <c r="Q684" i="1" s="1"/>
  <c r="P683" i="1"/>
  <c r="Q683" i="1" s="1"/>
  <c r="P682" i="1"/>
  <c r="Q682" i="1" s="1"/>
  <c r="Q674" i="1"/>
  <c r="P664" i="1"/>
  <c r="Q664" i="1" s="1"/>
  <c r="P665" i="1"/>
  <c r="Q665" i="1" s="1"/>
  <c r="P663" i="1"/>
  <c r="Q663" i="1" s="1"/>
  <c r="P662" i="1"/>
  <c r="Q662" i="1" s="1"/>
  <c r="P661" i="1"/>
  <c r="Q661" i="1" s="1"/>
  <c r="P660" i="1"/>
  <c r="Q660" i="1" s="1"/>
  <c r="P658" i="1"/>
  <c r="Q658" i="1" s="1"/>
  <c r="P657" i="1"/>
  <c r="Q657" i="1" s="1"/>
  <c r="P656" i="1"/>
  <c r="Q656" i="1" s="1"/>
  <c r="P655" i="1"/>
  <c r="Q655" i="1" s="1"/>
  <c r="P654" i="1"/>
  <c r="Q654" i="1" s="1"/>
  <c r="P653" i="1"/>
  <c r="Q653" i="1" s="1"/>
  <c r="P644" i="1"/>
  <c r="Q644" i="1" s="1"/>
  <c r="P643" i="1"/>
  <c r="Q643" i="1" s="1"/>
  <c r="P642" i="1"/>
  <c r="Q642" i="1" s="1"/>
  <c r="P641" i="1"/>
  <c r="Q641" i="1" s="1"/>
  <c r="P640" i="1"/>
  <c r="Q640" i="1" s="1"/>
  <c r="P639" i="1"/>
  <c r="Q639" i="1" s="1"/>
  <c r="P638" i="1"/>
  <c r="Q638" i="1" s="1"/>
  <c r="P637" i="1"/>
  <c r="Q637" i="1" s="1"/>
  <c r="Q624" i="1"/>
  <c r="P628" i="1"/>
  <c r="Q628" i="1" s="1"/>
  <c r="P627" i="1"/>
  <c r="Q627" i="1" s="1"/>
  <c r="P414" i="1"/>
  <c r="Q414" i="1" s="1"/>
  <c r="P413" i="1"/>
  <c r="Q413" i="1" s="1"/>
  <c r="P412" i="1"/>
  <c r="Q412" i="1" s="1"/>
  <c r="P411" i="1"/>
  <c r="Q411" i="1" s="1"/>
  <c r="P410" i="1"/>
  <c r="Q410" i="1" s="1"/>
  <c r="P409" i="1"/>
  <c r="Q409" i="1" s="1"/>
  <c r="P408" i="1"/>
  <c r="Q408" i="1" s="1"/>
  <c r="P407" i="1"/>
  <c r="Q407" i="1" s="1"/>
  <c r="P406" i="1"/>
  <c r="Q406" i="1" s="1"/>
  <c r="P405" i="1"/>
  <c r="Q405" i="1" s="1"/>
  <c r="P383" i="1"/>
  <c r="Q383" i="1" s="1"/>
  <c r="P382" i="1"/>
  <c r="Q382" i="1" s="1"/>
  <c r="P381" i="1"/>
  <c r="Q381" i="1" s="1"/>
  <c r="P380" i="1"/>
  <c r="Q380" i="1" s="1"/>
  <c r="P379" i="1"/>
  <c r="Q379" i="1" s="1"/>
  <c r="P378" i="1"/>
  <c r="Q378" i="1" s="1"/>
  <c r="P377" i="1"/>
  <c r="Q377" i="1" s="1"/>
  <c r="P376" i="1"/>
  <c r="Q376" i="1" s="1"/>
  <c r="P375" i="1"/>
  <c r="Q375" i="1" s="1"/>
  <c r="P374" i="1"/>
  <c r="Q374" i="1" s="1"/>
  <c r="P373" i="1"/>
  <c r="Q373" i="1" s="1"/>
  <c r="P372" i="1"/>
  <c r="Q372" i="1" s="1"/>
  <c r="P371" i="1"/>
  <c r="Q371" i="1" s="1"/>
  <c r="P370" i="1"/>
  <c r="Q370" i="1" s="1"/>
  <c r="P369" i="1"/>
  <c r="Q369" i="1" s="1"/>
  <c r="Q324" i="1"/>
  <c r="Q323" i="1"/>
  <c r="Q322" i="1"/>
  <c r="Q321" i="1"/>
  <c r="Q320" i="1"/>
  <c r="Q292" i="1"/>
  <c r="Q291" i="1"/>
  <c r="Q290" i="1"/>
  <c r="Q289"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13" i="1"/>
  <c r="R190" i="1"/>
  <c r="R191" i="1"/>
  <c r="R192" i="1"/>
  <c r="R193" i="1"/>
  <c r="R194" i="1"/>
  <c r="R195" i="1"/>
  <c r="R196" i="1"/>
  <c r="R197" i="1"/>
  <c r="R198" i="1"/>
  <c r="R199" i="1"/>
  <c r="R200" i="1"/>
  <c r="R201" i="1"/>
  <c r="R202" i="1"/>
  <c r="R203" i="1"/>
  <c r="R204" i="1"/>
  <c r="R205" i="1"/>
  <c r="R206" i="1"/>
  <c r="R207" i="1"/>
  <c r="R189" i="1"/>
  <c r="Q190" i="1"/>
  <c r="Q191" i="1"/>
  <c r="Q192" i="1"/>
  <c r="Q193" i="1"/>
  <c r="Q194" i="1"/>
  <c r="Q195" i="1"/>
  <c r="Q196" i="1"/>
  <c r="Q197" i="1"/>
  <c r="Q198" i="1"/>
  <c r="Q199" i="1"/>
  <c r="Q200" i="1"/>
  <c r="Q201" i="1"/>
  <c r="Q202" i="1"/>
  <c r="Q203" i="1"/>
  <c r="Q204" i="1"/>
  <c r="Q205" i="1"/>
  <c r="Q206" i="1"/>
  <c r="Q207" i="1"/>
  <c r="Q208" i="1"/>
  <c r="Q189" i="1"/>
  <c r="G95" i="1" l="1"/>
  <c r="G100" i="1" s="1"/>
  <c r="Q100" i="1" s="1"/>
</calcChain>
</file>

<file path=xl/sharedStrings.xml><?xml version="1.0" encoding="utf-8"?>
<sst xmlns="http://schemas.openxmlformats.org/spreadsheetml/2006/main" count="2606" uniqueCount="1133">
  <si>
    <t xml:space="preserve"> LEY DE INGRESOS PARA EL MUNICIPIO DE GUANAJUATO, GUANAJUATO PARA EL EJERCICIO FISCAL DEL 2020</t>
  </si>
  <si>
    <t>CAPÍTULO PRIMERO</t>
  </si>
  <si>
    <t>DE LA NATURALEZA Y OBJETO DE LA LEY</t>
  </si>
  <si>
    <r>
      <t xml:space="preserve">Artículo 1. </t>
    </r>
    <r>
      <rPr>
        <sz val="12"/>
        <rFont val="Arial"/>
        <family val="2"/>
      </rPr>
      <t>La presente ley es de orden público, y tiene por objeto establecer los ingresos que percibirá la Hacienda Pública del Municipio de Guanajuato, Gto. durante el ejercicio fiscal del año</t>
    </r>
    <r>
      <rPr>
        <sz val="12"/>
        <color theme="1"/>
        <rFont val="Arial"/>
        <family val="2"/>
      </rPr>
      <t xml:space="preserve"> 2020</t>
    </r>
    <r>
      <rPr>
        <sz val="12"/>
        <rFont val="Arial"/>
        <family val="2"/>
      </rPr>
      <t>, por los conceptos siguientes y en las cantidades estimadas que a continuación se enumeran:</t>
    </r>
  </si>
  <si>
    <r>
      <t>I.</t>
    </r>
    <r>
      <rPr>
        <b/>
        <sz val="11"/>
        <rFont val="Times New Roman"/>
        <family val="1"/>
      </rPr>
      <t xml:space="preserve">   </t>
    </r>
    <r>
      <rPr>
        <b/>
        <sz val="11"/>
        <rFont val="Arial"/>
        <family val="2"/>
      </rPr>
      <t>MUNICIPIO DE GUANAJUATO</t>
    </r>
  </si>
  <si>
    <t>Concepto</t>
  </si>
  <si>
    <t>C O N C E P T O</t>
  </si>
  <si>
    <t>PRONOSTICO 2020</t>
  </si>
  <si>
    <t>Impuestos</t>
  </si>
  <si>
    <t>Impuestos sobre los Ingresos</t>
  </si>
  <si>
    <t xml:space="preserve">Impuestos sobre juegos y apuestas permitidas </t>
  </si>
  <si>
    <t>IMPUESTO PREDIAL</t>
  </si>
  <si>
    <t>Impuestos sobre diversiones y espectáculos públicos</t>
  </si>
  <si>
    <t>IMPUESTO SOBRE ADQUISICIÓN DE BIENES INMUEBLES</t>
  </si>
  <si>
    <t>Impuestos sobre el patrimonio</t>
  </si>
  <si>
    <t>Impuesto Predial</t>
  </si>
  <si>
    <t>IMPUESTO DE FRACCIONAMIENTOS</t>
  </si>
  <si>
    <t>Impuesto sobre división y lotificación de inmuebles</t>
  </si>
  <si>
    <t>Impuestos sobre la producción, el consumo y las transacciones</t>
  </si>
  <si>
    <t>Impuesto sobre adquisición de bienes inmuebles</t>
  </si>
  <si>
    <t>Impuesto de fraccionamientos</t>
  </si>
  <si>
    <t>Accesorios de impuestos</t>
  </si>
  <si>
    <t>Recargos</t>
  </si>
  <si>
    <t>Multas</t>
  </si>
  <si>
    <t>Gastos de ejecución</t>
  </si>
  <si>
    <t>Derechos</t>
  </si>
  <si>
    <t>Derechos por el uso, goce, aprovechamiento o explotación de bienes de dominio público</t>
  </si>
  <si>
    <t>Ocupación, uso y aprovechamiento de los bienes de dominio público del  municipio</t>
  </si>
  <si>
    <t>Explotación, uso  de bienes muebles o inmuebles propiedad del municipio</t>
  </si>
  <si>
    <t>Derechos por prestación de servicios</t>
  </si>
  <si>
    <t>Por servicios de limpia</t>
  </si>
  <si>
    <t>Por servicios de panteones</t>
  </si>
  <si>
    <t>Por servicios de rastro</t>
  </si>
  <si>
    <t>Por servicios de seguridad pública</t>
  </si>
  <si>
    <t>Por servicios de transporte público</t>
  </si>
  <si>
    <t>Por servicios de tránsito y vialidad</t>
  </si>
  <si>
    <t>Por servicios de estacionamiento</t>
  </si>
  <si>
    <t>Por servicios de salud</t>
  </si>
  <si>
    <t>Por servicios de protección civil</t>
  </si>
  <si>
    <t>Por servicios de obra pública y desarrollo urbano</t>
  </si>
  <si>
    <t>Por servicios catastrales y prácticas de avalúos</t>
  </si>
  <si>
    <t>Por servicios en materia de fraccionamientos y condominios</t>
  </si>
  <si>
    <t>Por la expedición de licencias o permisos para el establecimiento de anuncios</t>
  </si>
  <si>
    <t>Por la expedición de permisos eventuales para la venta de bebidas alcohólicas</t>
  </si>
  <si>
    <t>Por servicios en materia ambiental</t>
  </si>
  <si>
    <t>Por la expedición de documentos, tales como: constancias, certificados, certificaciones, cartas, entre otros.</t>
  </si>
  <si>
    <t>Por servicios de alumbrado público</t>
  </si>
  <si>
    <t>Por servicios de cultura (casas de cultura)</t>
  </si>
  <si>
    <t>Accesorios de Derechos</t>
  </si>
  <si>
    <t>Productos</t>
  </si>
  <si>
    <t>Capitales y valores</t>
  </si>
  <si>
    <t>Formas valoradas</t>
  </si>
  <si>
    <t>Por servicios en materia de acceso a la información pública</t>
  </si>
  <si>
    <t>Otros productos</t>
  </si>
  <si>
    <t>Aprovechamientos</t>
  </si>
  <si>
    <t>TOTAL</t>
  </si>
  <si>
    <t>Bases para licitación y movimientos padrones municipales</t>
  </si>
  <si>
    <t>Otros aprovechamientos</t>
  </si>
  <si>
    <t>Accesorios aprovechamientos</t>
  </si>
  <si>
    <t>Participaciones, aportaciones, convenios, incentivos derivados de la colaboración fiscal y fondos distintos de aportaciones</t>
  </si>
  <si>
    <t>Participaciones</t>
  </si>
  <si>
    <t>Fondo general de participaciones</t>
  </si>
  <si>
    <t>Fondo de fomento municipal</t>
  </si>
  <si>
    <t>Fondo de fiscalización y recaudación</t>
  </si>
  <si>
    <t>Impuesto especial sobre producción y servicios</t>
  </si>
  <si>
    <t>Gasolinas y diésel</t>
  </si>
  <si>
    <t>Fondo del impuesto sobre la renta</t>
  </si>
  <si>
    <t>Aportaciones</t>
  </si>
  <si>
    <t>Fondo para la infraestructura social municipal (FAISM)</t>
  </si>
  <si>
    <t>Fondo de aportaciones para el fortalecimientos de los municipios  (FORTAMUN)</t>
  </si>
  <si>
    <t>Convenios</t>
  </si>
  <si>
    <t>Convenios con gobierno del Estado</t>
  </si>
  <si>
    <t>Incentivos derivados de la colaboración fiscal</t>
  </si>
  <si>
    <t>Tenencia o uso de vehículos</t>
  </si>
  <si>
    <t>Impuesto sobre automóviles nuevos</t>
  </si>
  <si>
    <t>Convenios de colaboración en materia de administración del régimen de incorporación fiscal</t>
  </si>
  <si>
    <t>Multas federales no fiscales</t>
  </si>
  <si>
    <t>Alcoholes</t>
  </si>
  <si>
    <t>Convenios con Gobierno del Estado</t>
  </si>
  <si>
    <t>II.- SISTEMA MUNICIPAL DIF GUANAJUATO</t>
  </si>
  <si>
    <t>Capitales y Valores</t>
  </si>
  <si>
    <t>Ingresos por Venta de Bienes, Prestación de Servicios y Otros Ingresos</t>
  </si>
  <si>
    <t>Ingresos por Venta de Bienes y Prestación de Servicios de Entidades Paraestatales y Fideicomisos No Empresariales y No Financieros</t>
  </si>
  <si>
    <t>Por la venta de mercancias, accesorios diversos</t>
  </si>
  <si>
    <t>Prestación de Servicios</t>
  </si>
  <si>
    <t>Servicios de Asistencia Social</t>
  </si>
  <si>
    <t>Por uso o goce de bienes patrimoniales</t>
  </si>
  <si>
    <t>Transferencias, Asignaciones, Subsidios y Subvenciones, y Pensiones y Jubilaciones</t>
  </si>
  <si>
    <t>Transferencias, asignaciones, subsidios y subvenciones, y pensiones y jubilaciones</t>
  </si>
  <si>
    <t>Transferencias y Asignaciones</t>
  </si>
  <si>
    <t>Subsidios y subvenciones</t>
  </si>
  <si>
    <t>Transferencias y Asignaciones recursos federales</t>
  </si>
  <si>
    <t xml:space="preserve">III.- SISTEMA MUNICIPAL DE AGUA POTABLE Y ALCANTARILLADO DE GUANAJUATO </t>
  </si>
  <si>
    <t>Por servicios de agua potable, drenaje y alcantarillado</t>
  </si>
  <si>
    <t>Devolución de derechos</t>
  </si>
  <si>
    <t>Ingresos por venta de bienes, prestación de servicios y otros ingresos</t>
  </si>
  <si>
    <t>Servicios relacionados con el agua potable</t>
  </si>
  <si>
    <t>Contrato de servicio de agua potable y alcantarillado</t>
  </si>
  <si>
    <t>Contrato de servicio de drenaje</t>
  </si>
  <si>
    <t>Materiales e instalación del ramal para tomas de agua</t>
  </si>
  <si>
    <t>Materiales e instalación de cuadros de medición</t>
  </si>
  <si>
    <t>Suministro e instalación de medidores de agua potable</t>
  </si>
  <si>
    <t>Servicios administrativos para usuarios</t>
  </si>
  <si>
    <t>Servicios operativos para usuarios</t>
  </si>
  <si>
    <t>Supervisión y conexión al drenaje</t>
  </si>
  <si>
    <t>Venta de agua a concesionarios y particulares</t>
  </si>
  <si>
    <t>Servicios operativos y admvos. para desarrollo inmobiliarios</t>
  </si>
  <si>
    <t>Incorporación por dotación de agua potable y descarga residual</t>
  </si>
  <si>
    <t>Incorporaciones comerciales e industriales</t>
  </si>
  <si>
    <t>Venta de agua tratada y lodos residuales</t>
  </si>
  <si>
    <t>Descargas industriales</t>
  </si>
  <si>
    <t>IV.- COMISIÓN MUNICIPAL DEL DEPORTE Y ATENCIÓN A LA JUVENTUD</t>
  </si>
  <si>
    <t>Servicios de promoción del deporte</t>
  </si>
  <si>
    <t>Renta de canchas deportivas</t>
  </si>
  <si>
    <t>V.- INSTITUTO MUNICIPAL DE PLANEACIÓN DE GUANAJUATO</t>
  </si>
  <si>
    <t>Los ingresos dependiendo de su naturaleza, se regirán por lo dispuesto en esta Ley, en la Ley de Hacienda para los Municipios del Estado de Guanajuato, Disposiciones Administrativas de observancia general que emita el Ayuntamiento así como las normas de derecho común, entre otras.</t>
  </si>
  <si>
    <r>
      <t>Artículo 2.</t>
    </r>
    <r>
      <rPr>
        <sz val="12"/>
        <rFont val="Arial"/>
        <family val="2"/>
      </rPr>
      <t xml:space="preserve">  Los ingresos que se recauden por concepto de contribuciones, así como los provenientes de otros conceptos, se destinarán a sufragar los gastos públicos establecidos y autorizados en el presupuesto de egresos municipal correspondiente, así como en lo dispuesto en los convenios de coordinación y en las leyes en que se fundamenten.</t>
    </r>
  </si>
  <si>
    <t>CAPITULO SEGUNDO</t>
  </si>
  <si>
    <t>DE LOS CONCEPTOS DE INGRESOS</t>
  </si>
  <si>
    <r>
      <t>Artículo 3.</t>
    </r>
    <r>
      <rPr>
        <sz val="12"/>
        <rFont val="Arial"/>
        <family val="2"/>
      </rPr>
      <t xml:space="preserve">   La hacienda pública del Municipio de Guanajuato, Guanajuato, percibirá los ingresos ordinarios y extraordinarios de conformidad con lo dispuesto por esta Ley y la Ley de Hacienda para los Municipios del Estado de Guanajuato.</t>
    </r>
  </si>
  <si>
    <t>CAPITULO TERCERO</t>
  </si>
  <si>
    <t>DE LOS IMPUESTOS</t>
  </si>
  <si>
    <t>SECCIÓN PRIMERA</t>
  </si>
  <si>
    <r>
      <t>Artículo 4</t>
    </r>
    <r>
      <rPr>
        <sz val="12"/>
        <rFont val="Arial"/>
        <family val="2"/>
      </rPr>
      <t>.  El impuesto predial se causará y liquidará anualmente, conforme a las siguientes:</t>
    </r>
  </si>
  <si>
    <t>T A S A S :</t>
  </si>
  <si>
    <t>I.  Los inmuebles que cuenten con un valor determinado o modificado a la entrada en vigor de la presente Ley:</t>
  </si>
  <si>
    <t xml:space="preserve">a) Inmuebles urbanos y suburbanos con edificaciones         </t>
  </si>
  <si>
    <t>2.4 al millar</t>
  </si>
  <si>
    <t xml:space="preserve">b) Inmuebles urbanos y suburbanos sin edificaciones         </t>
  </si>
  <si>
    <t>4.5 al millar</t>
  </si>
  <si>
    <t xml:space="preserve">c) Inmuebles Rústicos                                    </t>
  </si>
  <si>
    <t>1.8 al millar</t>
  </si>
  <si>
    <t>II.  Los inmuebles que cuenten con un valor determinado o modificado durante los años 2002 y hasta el 2019 inclusive:</t>
  </si>
  <si>
    <t xml:space="preserve">a) Inmuebles urbanos y suburbanos con edificaciones             </t>
  </si>
  <si>
    <t xml:space="preserve">b) Inmuebles urbanos y suburbanos sin edificaciones               </t>
  </si>
  <si>
    <t xml:space="preserve">c) Inmuebles Rústicos                                      </t>
  </si>
  <si>
    <t xml:space="preserve">I. Tratándose de inmuebles urbanos </t>
  </si>
  <si>
    <t>Zona</t>
  </si>
  <si>
    <t>Valor Mínimo</t>
  </si>
  <si>
    <t>Valor Máximo</t>
  </si>
  <si>
    <t>Zona centro historico superior</t>
  </si>
  <si>
    <t>Zona centro historico alta</t>
  </si>
  <si>
    <t>Zona centro historico media</t>
  </si>
  <si>
    <t>Zona comercial superior</t>
  </si>
  <si>
    <t>Zona comercial media</t>
  </si>
  <si>
    <t>Zona comercial regular</t>
  </si>
  <si>
    <t>Zona comercial baja</t>
  </si>
  <si>
    <t>Zona habitacional residencial superior</t>
  </si>
  <si>
    <t>Zona habitacional residencial media</t>
  </si>
  <si>
    <t>Zona habitacional residencial baja</t>
  </si>
  <si>
    <t xml:space="preserve">Zona habitacional centro media </t>
  </si>
  <si>
    <t>Zona habitacional centro económica</t>
  </si>
  <si>
    <t>Zona habitacional alta</t>
  </si>
  <si>
    <t>Zona habitacional media</t>
  </si>
  <si>
    <t>Zona habitacional económica</t>
  </si>
  <si>
    <t>Zona habitacional de interés social de primera</t>
  </si>
  <si>
    <t>Zona habitacional de interés social media</t>
  </si>
  <si>
    <t>Zona marginada irregular</t>
  </si>
  <si>
    <t>Zona habitacional de interés social baja</t>
  </si>
  <si>
    <t>Valor mínimo</t>
  </si>
  <si>
    <t xml:space="preserve"> b) Valores unitarios de construcción expresados en pesos por metro cuadrado</t>
  </si>
  <si>
    <t>Tipo</t>
  </si>
  <si>
    <t>Calidad</t>
  </si>
  <si>
    <t>Estado de Conservación</t>
  </si>
  <si>
    <t>Clave</t>
  </si>
  <si>
    <t>Valor</t>
  </si>
  <si>
    <t>Moderno</t>
  </si>
  <si>
    <t>Superior</t>
  </si>
  <si>
    <t>Bueno</t>
  </si>
  <si>
    <t>1-1</t>
  </si>
  <si>
    <t>Regular</t>
  </si>
  <si>
    <t>1-2</t>
  </si>
  <si>
    <t>Malo</t>
  </si>
  <si>
    <t>1-3</t>
  </si>
  <si>
    <t>Media</t>
  </si>
  <si>
    <t>2-1</t>
  </si>
  <si>
    <t>2-2</t>
  </si>
  <si>
    <t>2-3</t>
  </si>
  <si>
    <t>Económica</t>
  </si>
  <si>
    <t>3-1</t>
  </si>
  <si>
    <t>3-2</t>
  </si>
  <si>
    <t>3-3</t>
  </si>
  <si>
    <t>Interés Social</t>
  </si>
  <si>
    <t>4-1</t>
  </si>
  <si>
    <t>4-2</t>
  </si>
  <si>
    <t>4-3</t>
  </si>
  <si>
    <t>Corriente</t>
  </si>
  <si>
    <t>4-4</t>
  </si>
  <si>
    <t>4-5</t>
  </si>
  <si>
    <t>4-6</t>
  </si>
  <si>
    <t>Precaria</t>
  </si>
  <si>
    <t>4-7</t>
  </si>
  <si>
    <t>4-8</t>
  </si>
  <si>
    <t>4-9</t>
  </si>
  <si>
    <t>Antiguo</t>
  </si>
  <si>
    <t>5-1</t>
  </si>
  <si>
    <t>5-2</t>
  </si>
  <si>
    <t>5-3</t>
  </si>
  <si>
    <t>6-1</t>
  </si>
  <si>
    <t>6-2</t>
  </si>
  <si>
    <t>6-3</t>
  </si>
  <si>
    <t>7-1</t>
  </si>
  <si>
    <t>7-2</t>
  </si>
  <si>
    <t>7-3</t>
  </si>
  <si>
    <t>7-4</t>
  </si>
  <si>
    <t>7-5</t>
  </si>
  <si>
    <t>7-6</t>
  </si>
  <si>
    <t>Industrial</t>
  </si>
  <si>
    <t>8-1</t>
  </si>
  <si>
    <t>8-2</t>
  </si>
  <si>
    <t>8-3</t>
  </si>
  <si>
    <t>9-1</t>
  </si>
  <si>
    <t>9-2</t>
  </si>
  <si>
    <t>9-3</t>
  </si>
  <si>
    <t>10-1</t>
  </si>
  <si>
    <t>10-2</t>
  </si>
  <si>
    <t>10-3</t>
  </si>
  <si>
    <t>10-4</t>
  </si>
  <si>
    <t>10-5</t>
  </si>
  <si>
    <t>10-6</t>
  </si>
  <si>
    <t>10-7</t>
  </si>
  <si>
    <t>10-8</t>
  </si>
  <si>
    <t>10-9</t>
  </si>
  <si>
    <t>Escuela</t>
  </si>
  <si>
    <t>11-1</t>
  </si>
  <si>
    <t>11-2</t>
  </si>
  <si>
    <t>11-3</t>
  </si>
  <si>
    <t>11-4</t>
  </si>
  <si>
    <t>11-5</t>
  </si>
  <si>
    <t>11-6</t>
  </si>
  <si>
    <t>Alberca</t>
  </si>
  <si>
    <t>12-1</t>
  </si>
  <si>
    <t>12-2</t>
  </si>
  <si>
    <t>12-3</t>
  </si>
  <si>
    <t>12-4</t>
  </si>
  <si>
    <t>12-5</t>
  </si>
  <si>
    <t>12-6</t>
  </si>
  <si>
    <t>12-7</t>
  </si>
  <si>
    <t>12-8</t>
  </si>
  <si>
    <t>12-9</t>
  </si>
  <si>
    <t>Cancha de tenis</t>
  </si>
  <si>
    <t>13-1</t>
  </si>
  <si>
    <t>13-2</t>
  </si>
  <si>
    <t>13-3</t>
  </si>
  <si>
    <t>13-4</t>
  </si>
  <si>
    <t>13-5</t>
  </si>
  <si>
    <t>13-6</t>
  </si>
  <si>
    <t>Frontón</t>
  </si>
  <si>
    <t>14-1</t>
  </si>
  <si>
    <t>14-2</t>
  </si>
  <si>
    <t>14-3</t>
  </si>
  <si>
    <t>14-4</t>
  </si>
  <si>
    <t>14-5</t>
  </si>
  <si>
    <t>14-6</t>
  </si>
  <si>
    <t>II. Tratándose de inmuebles rústicos:</t>
  </si>
  <si>
    <t xml:space="preserve">a).   Tabla de valores base para terrenos rurales en pesos por hectárea: </t>
  </si>
  <si>
    <t xml:space="preserve">1.  Predios de riego                                           </t>
  </si>
  <si>
    <t xml:space="preserve">2.  Predios de temporal                                   </t>
  </si>
  <si>
    <t xml:space="preserve">3.  Agostadero                                                 </t>
  </si>
  <si>
    <t xml:space="preserve">4.  Cerril o Monte                              </t>
  </si>
  <si>
    <t xml:space="preserve">Los valores base se verán afectados de acuerdo al coeficiente que resulte al aplicar los siguientes elementos agrológicos para la valuación. Obteniéndose así los valores unitarios por hectárea:      </t>
  </si>
  <si>
    <t>Elementos</t>
  </si>
  <si>
    <t>Factor</t>
  </si>
  <si>
    <t>I. Espesor del suelo:</t>
  </si>
  <si>
    <t xml:space="preserve"> a) Hasta 10 centímetros                                  </t>
  </si>
  <si>
    <t xml:space="preserve"> b) De 10.01 a 30 centímetros                                   </t>
  </si>
  <si>
    <t xml:space="preserve"> c) De 30.01 A 60 centímetros                             </t>
  </si>
  <si>
    <t xml:space="preserve"> d) Mayor de 60 centímetros                                 </t>
  </si>
  <si>
    <t>II. Topografía</t>
  </si>
  <si>
    <t xml:space="preserve">a) Terrenos planos             </t>
  </si>
  <si>
    <t xml:space="preserve">b) Pendiente suave menor de 5%                          </t>
  </si>
  <si>
    <t xml:space="preserve">c) Pendiente fuerte mayor de 5%                      </t>
  </si>
  <si>
    <t xml:space="preserve">d) Muy accidentado                                            </t>
  </si>
  <si>
    <t>III.  Distancias a centros de comercialización.</t>
  </si>
  <si>
    <t xml:space="preserve">a)A menos de 3 Kilómetros de centro de comercialización   </t>
  </si>
  <si>
    <t xml:space="preserve">b) A más de 3 Kilómetros de centro de comercialización  </t>
  </si>
  <si>
    <t>IV. Acceso a vías de comunicación:</t>
  </si>
  <si>
    <t xml:space="preserve">a) Todo el año                                                                                 </t>
  </si>
  <si>
    <t xml:space="preserve">b) Tiempo de secas                        </t>
  </si>
  <si>
    <t xml:space="preserve">c) Sin acceso                                                </t>
  </si>
  <si>
    <t>V. Vías de comunicación:</t>
  </si>
  <si>
    <t xml:space="preserve">a) Todo el año                                                               </t>
  </si>
  <si>
    <t xml:space="preserve">b) Tiempo de secas                                                  </t>
  </si>
  <si>
    <t xml:space="preserve">c) Sin acceso                                 </t>
  </si>
  <si>
    <t>El factor que se utilizará para terrenos de riego eventual será el 0.60 .</t>
  </si>
  <si>
    <t>Para aplicar este factor, se calculará primeramente como terreno de riego.</t>
  </si>
  <si>
    <t>b) Tabla de valores expresados en pesos por metro cuadrado para inmuebles menores de una hectárea no dedicados a la agricultura (pie de casa o solar):</t>
  </si>
  <si>
    <t xml:space="preserve">1. Inmuebles cercanos a rancherías sin ningún servicio         </t>
  </si>
  <si>
    <t xml:space="preserve">2. Inmuebles cercanos a rancherías, sin servicios y en prolongación de calle cercana                            </t>
  </si>
  <si>
    <t xml:space="preserve">3. Inmuebles en rancherías, con calles sin servicios      </t>
  </si>
  <si>
    <t xml:space="preserve">4.  Inmuebles en rancherías, sobre calles trazadas  con algún tipo de servicio.                                        </t>
  </si>
  <si>
    <t xml:space="preserve">5.  Inmuebles en rancherías, sobre  calle con todos los  servicios.                          </t>
  </si>
  <si>
    <t>La tabla de valores unitarios de construcción, prevista en la fracción I, inciso b) de este artículo, se aplicarán a las construcciones edificadas en el suelo o terreno rústico.</t>
  </si>
  <si>
    <t>a) Características de los servicios públicos y del equipamiento urbano;</t>
  </si>
  <si>
    <t>b) Tipo de desarrollo urbano y su estado físico en el cual deberá considerar el uso actual y potencial del suelo y la uniformidad de los inmuebles edificados, sean residenciales, comerciales o industriales, así como aquellos de uso diferente;</t>
  </si>
  <si>
    <t>c) Índice socioeconómico de los habitantes;</t>
  </si>
  <si>
    <t>d)  Las políticas de ordenamiento y regulación del territorio que sean aplicables; y</t>
  </si>
  <si>
    <t>e) Las características geológicas y topográficas, así como la irregularidad en el perímetro, que afecte su valor comercial.</t>
  </si>
  <si>
    <t>a) Las características del medio físico, recursos naturales, y situación ambiental que conformen el sistema ecológico;</t>
  </si>
  <si>
    <t>b) La infraestructura y servicios integrados al área; y</t>
  </si>
  <si>
    <t>c)  La situación jurídica de la tenencia de la tierra.</t>
  </si>
  <si>
    <t>a)  Uso y calidad de la construcción;</t>
  </si>
  <si>
    <t>b)  Costo y calidad de los materiales de construcción utilizados; y</t>
  </si>
  <si>
    <t>c) Costo de la mano de obra empleada.</t>
  </si>
  <si>
    <t>SECCIÓN SEGUNDA</t>
  </si>
  <si>
    <t>T A S A S</t>
  </si>
  <si>
    <t>Límite Inferior</t>
  </si>
  <si>
    <t>Límite Superior</t>
  </si>
  <si>
    <t>Cuota Fija</t>
  </si>
  <si>
    <t>Tasa sobre el excedente del límite inferior</t>
  </si>
  <si>
    <t>SIN CAMBIOS</t>
  </si>
  <si>
    <t>en adelante</t>
  </si>
  <si>
    <t>Las cantidades establecidas entre el limite inferior y superior se refieren al valor que señala el artículo 180 de la Ley de de Hacienda para los Municipios del Estado de Guanajuato, una vez hecha la reducción a que se refiere el Artículo 181 de la misma ley.</t>
  </si>
  <si>
    <t>SECCIÓN TERCERA</t>
  </si>
  <si>
    <t>IMPUESTO SOBRE DIVISIÓN Y LOTIFICACIÓN DE INMUEBLES</t>
  </si>
  <si>
    <r>
      <t xml:space="preserve">Artículo 8. </t>
    </r>
    <r>
      <rPr>
        <sz val="12"/>
        <color theme="1"/>
        <rFont val="Arial"/>
        <family val="2"/>
      </rPr>
      <t xml:space="preserve"> El impuesto sobre división y lotificación de inmuebles se causará y liquidará conforme a las siguientes:</t>
    </r>
  </si>
  <si>
    <t xml:space="preserve">I.  Tratándose de la división o lotificación de inmuebles urbanos .               </t>
  </si>
  <si>
    <t xml:space="preserve">II. Tratándose de la división de un inmueble por la construcción de condominios horizontales, verticales o mixtos.     </t>
  </si>
  <si>
    <t xml:space="preserve">III.  Respecto de inmuebles rústicos     </t>
  </si>
  <si>
    <t>No se causará este impuesto en los supuestos establecidos en el artículo 187 de la Ley de Hacienda para los Municipios del Estado de Guanajuato.</t>
  </si>
  <si>
    <t>SECCIÓN CUARTA</t>
  </si>
  <si>
    <r>
      <t xml:space="preserve">Artículo 9. </t>
    </r>
    <r>
      <rPr>
        <sz val="12"/>
        <rFont val="Arial"/>
        <family val="2"/>
      </rPr>
      <t>El impuesto sobre fraccionamientos se causará por metro cuadrado de superficie vendible, conforme a las siguientes:</t>
    </r>
  </si>
  <si>
    <t>TARIFA</t>
  </si>
  <si>
    <t xml:space="preserve">I. Fraccionamiento residencial "A"            </t>
  </si>
  <si>
    <t xml:space="preserve">II. Fraccionamiento residencial "B"    </t>
  </si>
  <si>
    <t xml:space="preserve">III. Fraccionamiento residencial "C"                 </t>
  </si>
  <si>
    <t xml:space="preserve">IV. Fraccionamiento de habitación popular  </t>
  </si>
  <si>
    <t xml:space="preserve">V. Fraccionamiento de interés social                        </t>
  </si>
  <si>
    <t xml:space="preserve">VI. Fraccionamiento de urbanización progresiva               </t>
  </si>
  <si>
    <t xml:space="preserve">VII. Fraccionamiento industrial para industria ligera             </t>
  </si>
  <si>
    <t xml:space="preserve">VIII. Fraccionamiento industrial para industria mediana         </t>
  </si>
  <si>
    <t xml:space="preserve">IX. Fraccionamiento industrial para industria pesada                     </t>
  </si>
  <si>
    <t xml:space="preserve">X. Fraccionamiento campestre residencial                         </t>
  </si>
  <si>
    <t xml:space="preserve">XI. Fraccionamiento campestre rústico                   </t>
  </si>
  <si>
    <t xml:space="preserve">XII. Fraccionamiento turístico, recreativo - deportivo          </t>
  </si>
  <si>
    <t xml:space="preserve">XIII. Fraccionamiento comercial                           </t>
  </si>
  <si>
    <t xml:space="preserve">XIV. Fraccionamiento agropecuario                            </t>
  </si>
  <si>
    <t xml:space="preserve">XV. Fraccionamiento mixto de usos compatibles             </t>
  </si>
  <si>
    <t>SECCIÓN QUINTA</t>
  </si>
  <si>
    <t>SOBRE JUEGOS Y APUESTAS PERMITIDAS</t>
  </si>
  <si>
    <r>
      <t xml:space="preserve"> </t>
    </r>
    <r>
      <rPr>
        <b/>
        <sz val="12"/>
        <rFont val="Arial"/>
        <family val="2"/>
      </rPr>
      <t>Artículo 10</t>
    </r>
    <r>
      <rPr>
        <sz val="12"/>
        <rFont val="Arial"/>
        <family val="2"/>
      </rPr>
      <t>. El impuesto sobre juegos y apuestas permitidas se causará y liquidará a la tasa del  21%.</t>
    </r>
  </si>
  <si>
    <t>Peleas de Gallos</t>
  </si>
  <si>
    <t>Billares y Boliches</t>
  </si>
  <si>
    <t>Videojuegos y Futbolitos</t>
  </si>
  <si>
    <t>SECCIÓN SEXTA</t>
  </si>
  <si>
    <t>SOBRE DIVERSIONES Y ESPECTÁCULOS PÚBLICOS</t>
  </si>
  <si>
    <r>
      <t>Artículo 11</t>
    </r>
    <r>
      <rPr>
        <sz val="12"/>
        <rFont val="Arial"/>
        <family val="2"/>
      </rPr>
      <t xml:space="preserve">. El impuesto sobre diversiones y espectáculos públicos, se causará y liquidará a la tasa del 11% excepto los espectáculos de teatro y circo , los cuales tributarán a la tasa del 8%. </t>
    </r>
  </si>
  <si>
    <t>SECCIÓN SÉPTIMA</t>
  </si>
  <si>
    <t>SOBRE RIFAS, SORTEOS, LOTERÍAS Y CONCURSOS</t>
  </si>
  <si>
    <r>
      <t xml:space="preserve"> Artículo 12</t>
    </r>
    <r>
      <rPr>
        <sz val="12"/>
        <rFont val="Arial"/>
        <family val="2"/>
      </rPr>
      <t>.  El impuesto sobre rifas, sorteos, loterías y concursos se causará a la tasa del 6%.</t>
    </r>
  </si>
  <si>
    <t>SECCIÓN OCTAVA</t>
  </si>
  <si>
    <r>
      <t xml:space="preserve">SOBRE EXPLOTACIÓN DE BANCOS DE </t>
    </r>
    <r>
      <rPr>
        <b/>
        <sz val="12"/>
        <rFont val="Arial"/>
        <family val="2"/>
      </rPr>
      <t xml:space="preserve">CANTERAS, PIZARRAS, BASALTOS, CAL, CALIZAS, </t>
    </r>
    <r>
      <rPr>
        <b/>
        <sz val="12"/>
        <rFont val="Arial"/>
        <family val="2"/>
      </rPr>
      <t>TEPETATE Y SUS DERIVADOS, ARENA, GRAVA Y OTROS SIMILARES.</t>
    </r>
  </si>
  <si>
    <r>
      <t xml:space="preserve"> Artículo 13. </t>
    </r>
    <r>
      <rPr>
        <sz val="12"/>
        <rFont val="Arial"/>
        <family val="2"/>
      </rPr>
      <t xml:space="preserve"> El impuesto sobre explotación de bancos de </t>
    </r>
    <r>
      <rPr>
        <sz val="12"/>
        <rFont val="Arial"/>
        <family val="2"/>
      </rPr>
      <t>canteras, pizarras, basaltos, cal, calizas, tepetate y sus derivados, arena, grava y otros similares, se causará y liquidará conforme a la siguiente:</t>
    </r>
  </si>
  <si>
    <t>T A R I F A :</t>
  </si>
  <si>
    <t xml:space="preserve">I. Por metro cúbico de cantera sin labrar      </t>
  </si>
  <si>
    <t xml:space="preserve">II. Por metro cúbico de cantera labrada               </t>
  </si>
  <si>
    <t xml:space="preserve">III. Por metro cuadrado de chapa de cantera para revestir edificios                                              </t>
  </si>
  <si>
    <t xml:space="preserve">IV. Por tonelada de pedacería de cantera              </t>
  </si>
  <si>
    <t xml:space="preserve">V. Mármol, por kilo                                   </t>
  </si>
  <si>
    <t xml:space="preserve">VI. Por tonelada de pedacería de mármol            </t>
  </si>
  <si>
    <t xml:space="preserve">V. Por metro cuadrado de adoquín derivado de cantera             </t>
  </si>
  <si>
    <t xml:space="preserve">VI. Por metro lineal de guarniciones derivadas de cantera     </t>
  </si>
  <si>
    <r>
      <t>VII</t>
    </r>
    <r>
      <rPr>
        <sz val="12"/>
        <rFont val="Arial"/>
        <family val="2"/>
      </rPr>
      <t>. Por tonelada de basalto</t>
    </r>
    <r>
      <rPr>
        <sz val="12"/>
        <rFont val="Arial"/>
        <family val="2"/>
      </rPr>
      <t xml:space="preserve"> y calizas             </t>
    </r>
  </si>
  <si>
    <r>
      <t>VIII</t>
    </r>
    <r>
      <rPr>
        <sz val="12"/>
        <rFont val="Arial"/>
        <family val="2"/>
      </rPr>
      <t>. Por metro cúbico de arena, grava</t>
    </r>
    <r>
      <rPr>
        <sz val="12"/>
        <rFont val="Arial"/>
        <family val="2"/>
      </rPr>
      <t xml:space="preserve"> y </t>
    </r>
    <r>
      <rPr>
        <sz val="12"/>
        <rFont val="Arial"/>
        <family val="2"/>
      </rPr>
      <t xml:space="preserve"> tepetate.</t>
    </r>
  </si>
  <si>
    <t>CAPITULO CUARTO</t>
  </si>
  <si>
    <t>DE LOS DERECHOS</t>
  </si>
  <si>
    <t>POR SERVICIOS DE AGUA POTABLE, DRENAJE, ALCANTARILLADO, TRATAMIENTO Y DISPOSICIÓN FINAL DE AGUAS RESIDUALES</t>
  </si>
  <si>
    <r>
      <t>Artículo 14.</t>
    </r>
    <r>
      <rPr>
        <sz val="12"/>
        <rFont val="Arial"/>
        <family val="2"/>
      </rPr>
      <t xml:space="preserve">  Los derechos correspondientes a los servicios de agua potable, drenaje, alcantarillado, tratamiento y disposición de aguas residuales, se causarán y liquidarán mensualmente conforme a la siguiente:</t>
    </r>
  </si>
  <si>
    <t>Se anexa proyecto tarifario</t>
  </si>
  <si>
    <t xml:space="preserve">Fracción I </t>
  </si>
  <si>
    <t>Fracción II</t>
  </si>
  <si>
    <r>
      <t>III</t>
    </r>
    <r>
      <rPr>
        <sz val="12"/>
        <color theme="1"/>
        <rFont val="Arial"/>
        <family val="2"/>
      </rPr>
      <t>.  Servicios de alcantarillado</t>
    </r>
  </si>
  <si>
    <t>Los derechos correspondientes al servicio de drenaje se cubrirán a una tasa del 20% sobre el importe mensual del agua.</t>
  </si>
  <si>
    <r>
      <t>IV</t>
    </r>
    <r>
      <rPr>
        <sz val="12"/>
        <color theme="1"/>
        <rFont val="Arial"/>
        <family val="2"/>
      </rPr>
      <t>.  Saneamiento.</t>
    </r>
  </si>
  <si>
    <t xml:space="preserve"> El saneamiento se cubrirá a una tasa del 10% sobre el importe mensual de agua en toma doméstica y un 15 % en las tomas comerciales e industriales.</t>
  </si>
  <si>
    <t>Los servicios de suministro de agua potable, alcantarillado y tratamiento de aguas residuales conforman una prestación integral de servicios para los efectos fiscales que le correspondan.</t>
  </si>
  <si>
    <r>
      <t>V</t>
    </r>
    <r>
      <rPr>
        <sz val="12"/>
        <color theme="1"/>
        <rFont val="Arial"/>
        <family val="2"/>
      </rPr>
      <t>.  Contratos para todos los giros.</t>
    </r>
  </si>
  <si>
    <t>a) Con autorización de conexión a las redes, incluye medidor y mano de obra</t>
  </si>
  <si>
    <t>Doméstico</t>
  </si>
  <si>
    <t>Comercial</t>
  </si>
  <si>
    <t>1/2 pulgada</t>
  </si>
  <si>
    <t xml:space="preserve">1 pulgada </t>
  </si>
  <si>
    <t xml:space="preserve">2 pulgadas </t>
  </si>
  <si>
    <t xml:space="preserve">3 pulgada </t>
  </si>
  <si>
    <t xml:space="preserve">4 pulgadas </t>
  </si>
  <si>
    <r>
      <t>VI</t>
    </r>
    <r>
      <rPr>
        <sz val="12"/>
        <color theme="1"/>
        <rFont val="Arial"/>
        <family val="2"/>
      </rPr>
      <t>.  Materiales e instalación de cuadro de medición (hasta 3.5 Metros).</t>
    </r>
  </si>
  <si>
    <t xml:space="preserve">Concepto                                           </t>
  </si>
  <si>
    <t>Importe</t>
  </si>
  <si>
    <t xml:space="preserve">a) Para tomas de ½ pulgada </t>
  </si>
  <si>
    <t>b) Por metro lineal adicional</t>
  </si>
  <si>
    <r>
      <t>VII</t>
    </r>
    <r>
      <rPr>
        <sz val="12"/>
        <color theme="1"/>
        <rFont val="Arial"/>
        <family val="2"/>
      </rPr>
      <t>.  Suministro e instalación de medidores de agua potable.</t>
    </r>
  </si>
  <si>
    <t xml:space="preserve">Concepto                                                                      </t>
  </si>
  <si>
    <t xml:space="preserve">De velocidad </t>
  </si>
  <si>
    <t>Volumétrico</t>
  </si>
  <si>
    <t>a) Para tomas de ½ pulgada</t>
  </si>
  <si>
    <t>b) Para tomas de 1 pulgada</t>
  </si>
  <si>
    <t>c) Para tomas de 2 pulgadas</t>
  </si>
  <si>
    <t>d) Para tomas de 3 pulgadas</t>
  </si>
  <si>
    <t>e) Para tomas de 4 pulgadas</t>
  </si>
  <si>
    <r>
      <t>VIII</t>
    </r>
    <r>
      <rPr>
        <sz val="12"/>
        <color theme="1"/>
        <rFont val="Arial"/>
        <family val="2"/>
      </rPr>
      <t>.  Por supervisión de conexión al drenaje.</t>
    </r>
  </si>
  <si>
    <t>Supervisión en construcción de fosas sépticas $350.00</t>
  </si>
  <si>
    <r>
      <t>IX</t>
    </r>
    <r>
      <rPr>
        <sz val="12"/>
        <color theme="1"/>
        <rFont val="Arial"/>
        <family val="2"/>
      </rPr>
      <t>.  Servicios administrativos para usuarios.</t>
    </r>
  </si>
  <si>
    <t xml:space="preserve">  Concepto                                                                 Unidad                              Importe</t>
  </si>
  <si>
    <t>Unidad</t>
  </si>
  <si>
    <t>a) Constancias de no adeudo</t>
  </si>
  <si>
    <t xml:space="preserve">Constancia                 </t>
  </si>
  <si>
    <t>b)    Actualización del titular del contrato, de una cuenta existente</t>
  </si>
  <si>
    <t>Toma</t>
  </si>
  <si>
    <t xml:space="preserve">c) Suspensión Voluntaria (Hasta por un año, siempre y cuando este al corriente en sus pagos). </t>
  </si>
  <si>
    <t xml:space="preserve">Cuota </t>
  </si>
  <si>
    <r>
      <t>X</t>
    </r>
    <r>
      <rPr>
        <sz val="12"/>
        <color theme="1"/>
        <rFont val="Arial"/>
        <family val="2"/>
      </rPr>
      <t>.  Servicios operativos para usuarios.</t>
    </r>
  </si>
  <si>
    <t>a) Reubicación del medidor</t>
  </si>
  <si>
    <t>b) Reconexión de toma</t>
  </si>
  <si>
    <t>c) Cambio de taladro</t>
  </si>
  <si>
    <t>d) Utilización de equipo auxiliar de bombeo</t>
  </si>
  <si>
    <t>Operación</t>
  </si>
  <si>
    <t>e) Limpieza de descarga sanitaria con varilla para todos los giros</t>
  </si>
  <si>
    <t>Hora</t>
  </si>
  <si>
    <t>f) Servicio  de desazolve:</t>
  </si>
  <si>
    <t xml:space="preserve">1. Cuota base                                            </t>
  </si>
  <si>
    <t xml:space="preserve">2. Jornada normal  de 9:00 a 15:00 horas; por hora       </t>
  </si>
  <si>
    <t xml:space="preserve">3. Cuota adicional de 15:00 a las 19:00 horas;  por hora </t>
  </si>
  <si>
    <r>
      <t>XI</t>
    </r>
    <r>
      <rPr>
        <sz val="12"/>
        <color theme="1"/>
        <rFont val="Arial"/>
        <family val="2"/>
      </rPr>
      <t xml:space="preserve">.  Venta de agua </t>
    </r>
  </si>
  <si>
    <t>a) Para distribución a concesionarios y particulares:</t>
  </si>
  <si>
    <t>1.- Potable</t>
  </si>
  <si>
    <r>
      <t>M</t>
    </r>
    <r>
      <rPr>
        <vertAlign val="superscript"/>
        <sz val="12"/>
        <color theme="1"/>
        <rFont val="Arial"/>
        <family val="2"/>
      </rPr>
      <t>3</t>
    </r>
  </si>
  <si>
    <t>2.- Tratada</t>
  </si>
  <si>
    <r>
      <t>b) Para distribución con pipas de SIMAPAG de 10 M</t>
    </r>
    <r>
      <rPr>
        <vertAlign val="superscript"/>
        <sz val="12"/>
        <color theme="1"/>
        <rFont val="Arial"/>
        <family val="2"/>
      </rPr>
      <t xml:space="preserve">3 </t>
    </r>
    <r>
      <rPr>
        <sz val="12"/>
        <color theme="1"/>
        <rFont val="Arial"/>
        <family val="2"/>
      </rPr>
      <t>a 20 kilómetros a la redonda.</t>
    </r>
  </si>
  <si>
    <t xml:space="preserve">1.- Costo por pipa de agua                                                     </t>
  </si>
  <si>
    <t xml:space="preserve">2.- Por cada Kilómetro excedente del recorrido se cobrará </t>
  </si>
  <si>
    <r>
      <t>XII</t>
    </r>
    <r>
      <rPr>
        <sz val="12"/>
        <color theme="1"/>
        <rFont val="Arial"/>
        <family val="2"/>
      </rPr>
      <t>. Servicios operativos y administrativos para desarrollos inmobiliarios de todos los giros.</t>
    </r>
  </si>
  <si>
    <t>A) Cartas de factibilidad para fraccionamientos, desarrollos comerciales e industriales y viviendas unifamiliares.</t>
  </si>
  <si>
    <t xml:space="preserve">  Concepto                                                                 </t>
  </si>
  <si>
    <t xml:space="preserve">a) Carta de factibilidad en predios de hasta 200m2 </t>
  </si>
  <si>
    <t>Carta</t>
  </si>
  <si>
    <t>b) Por cada metro cuadrado excedente</t>
  </si>
  <si>
    <t>m2</t>
  </si>
  <si>
    <t>La cuota máxima que se cubrirá por la carta factibilidad a que se refieren los incisos anteriores, no podrá exceder de  $3,946.80</t>
  </si>
  <si>
    <t>Los predios con superficie de 200 metros cuadrados o menos, que sean para fines habitacionales exclusivamente y que se refieran a la construcción de una sola casa, pagarán la cantidad de $124.80 por cada carta de factibilidad</t>
  </si>
  <si>
    <t xml:space="preserve">B) Cobros por revisión de proyectos, supervisión y recepción de obras </t>
  </si>
  <si>
    <t>Revisión de proyectos y recepción de obras para inmuebles de uso doméstico</t>
  </si>
  <si>
    <t>a) Revisión de proyecto de hasta 50 lotes</t>
  </si>
  <si>
    <t>Proyecto</t>
  </si>
  <si>
    <t xml:space="preserve">b) Por cada lote excedente </t>
  </si>
  <si>
    <t>Lote</t>
  </si>
  <si>
    <t>c) Supervisión de obra por lote/mes</t>
  </si>
  <si>
    <t xml:space="preserve">d) Recepción de obras hasta 50 lotes              </t>
  </si>
  <si>
    <t>Obra</t>
  </si>
  <si>
    <t xml:space="preserve">e) Recepción de lote o vivienda excedente </t>
  </si>
  <si>
    <t>Revisión de proyectos y recepción de obras para inmuebles de uso no doméstico</t>
  </si>
  <si>
    <t>Revisión de proyecto en áreas de hasta 500 m2</t>
  </si>
  <si>
    <t xml:space="preserve">Por m2 excedente </t>
  </si>
  <si>
    <t xml:space="preserve">   m2</t>
  </si>
  <si>
    <t>Supervisión de obra por mes</t>
  </si>
  <si>
    <t>Recepción de obra en áreas de hasta 500 m2</t>
  </si>
  <si>
    <t>Recepción por m2 excedente</t>
  </si>
  <si>
    <t>Para efectos de cobro por revisión se considerarán por separado los proyectos de agua potable y de drenaje, por lo que cada uno se cobrará de acuerdo al precio unitario que se establece en los incisos a), b), f) y g).</t>
  </si>
  <si>
    <t>XIII.  Pago de incorporación por dotación de agua potable  y descarga de aguas residuales.</t>
  </si>
  <si>
    <t xml:space="preserve">Por pago de derechos de incorporación a las redes de agua potable y drenaje del Organismo, a fraccionamientos o divisiones de predios que se subdividan en mas de cuatro lotes, se cobrará conforme a lo siguiente: </t>
  </si>
  <si>
    <t>a) El pago de derechos de incorporación de agua potable, drenaje y de los títulos de explotación los pagara el fraccionador o desarrollador conforme a la siguiente tabla, debiéndose pagar de acuerdo a la programación que el convenio respectivo establezca.</t>
  </si>
  <si>
    <t xml:space="preserve">Tipo de vivienda                                             </t>
  </si>
  <si>
    <t>Costo por unidad de vivienda</t>
  </si>
  <si>
    <t>Por uso proporcional de títulos de explotación</t>
  </si>
  <si>
    <t>Importe Total</t>
  </si>
  <si>
    <t xml:space="preserve">a) Popular                                                           </t>
  </si>
  <si>
    <t xml:space="preserve">b) Interés Social                                                   </t>
  </si>
  <si>
    <t xml:space="preserve">c) Residencial C                                                      </t>
  </si>
  <si>
    <t xml:space="preserve">d) Residencial B                                                        </t>
  </si>
  <si>
    <t xml:space="preserve">e) Residencial A                                                    </t>
  </si>
  <si>
    <t xml:space="preserve">f) Campestre                                                </t>
  </si>
  <si>
    <t>b) Para determinar el importe a pagar se multiplicará el importe total del tipo de vivienda de que se trate en la tabla anterior, por el número de viviendas  y lotes a fraccionar.</t>
  </si>
  <si>
    <t>c) Si el fraccionamiento tiene predios destinados a uso diferente del doméstico, éstos se calcularán conforme los establece la fracción XIV de este artículo.</t>
  </si>
  <si>
    <t>d) Si el fraccionador entrega los títulos de explotación estos se tomarán a cuenta de conformidad con lo señalado en la columna 2 de la tabla insertada en el inciso a) de esta fracción, y para ello se considerará el número de viviendas o lotes que cubran el volumen cedido por el fraccionador, mismo que se calculará dividiendo el volumen total en metros cúbicos anuales de los títulos entregados, entre el volumen en metros cúbicos que de la tabla siguiente corresponda al tipo de vivienda o lote de que se trate.</t>
  </si>
  <si>
    <r>
      <t>M</t>
    </r>
    <r>
      <rPr>
        <b/>
        <vertAlign val="superscript"/>
        <sz val="12"/>
        <color theme="1"/>
        <rFont val="Arial"/>
        <family val="2"/>
      </rPr>
      <t xml:space="preserve">3 </t>
    </r>
    <r>
      <rPr>
        <b/>
        <sz val="12"/>
        <color theme="1"/>
        <rFont val="Arial"/>
        <family val="2"/>
      </rPr>
      <t>Anuales</t>
    </r>
  </si>
  <si>
    <t xml:space="preserve">c) Residencial C y B                                                     </t>
  </si>
  <si>
    <t xml:space="preserve">d) Residencial A                                                        </t>
  </si>
  <si>
    <t xml:space="preserve">e) Campestre                                                </t>
  </si>
  <si>
    <t>e) Si el volumen entregado en títulos es menor al volumen resultante de los lotes o viviendas a fraccionar, se cobrará al fraccionador la diferencia.</t>
  </si>
  <si>
    <t>f) Si el volumen del título o títulos con  los que cuenta el fraccionador es mayor al requerido, el Organismo podrá recibir el volumen adicional al precio referido en el inciso a) de esta fracción, el cual será susceptible de tomarse a cuenta de derechos de incorporación al precio correspondiente.</t>
  </si>
  <si>
    <t xml:space="preserve">g) Podrá tomarse a cuenta del pago por los derechos de incorporación, el excedente de los costos de la ampliación o introducción de infraestructura hidráulica, sanitaria y/o de saneamiento, que le hubieren correspondido y que realice el fraccionador o desarrollador a su cargo, siempre que tenga un beneficio adicional que represente un impacto social a las zonas urbanas del Municipio de Guanajuato, Gto,, de conformidad con los estudios técnicos que realice el Organismo; lo anterior se determinará de a cuerdo con los convenios que para tal efecto se celebren. </t>
  </si>
  <si>
    <t xml:space="preserve">h) En caso de que el excedente del costo de las obras de beneficio social exceda el monto de los derechos de incorporación, el desarrollador absorberá esta diferencia. </t>
  </si>
  <si>
    <t>i) Para desarrollos que cuenten con fuente de abastecimiento propia, el organismo operador podrá recibirla, en el acto de la firma del convenio respectivo, una vez realizada la evaluación técnica y documental aplicando la bonificación que resulte de los volúmenes de gasto a un valor de $71,550.00 el litro por segundo.</t>
  </si>
  <si>
    <t>j) La compra de infraestructura y de títulos, que por razones diferentes a ésta hiciera el organismo, se regirán por los precios de mercado.</t>
  </si>
  <si>
    <t>k) El convenio de pago por incorporación a las redes de agua potable y drenaje, así como los pagos por revisión de proyecto y supervisión de obra se integrarán en el convenio que para tal fin suscriban los interesados con los representantes del Consejo Directivo, acto que debe realizarse dentro de los seis meses de vigencia que tiene la carta de factibilidad que se haya emitido.</t>
  </si>
  <si>
    <t>l) En caso de división de un predio en un fraccionamiento ya incorporado, deberá pagarse los importes de incorporación de acuerdo a las tablas contenidas en esta fracción y conforme a la clasificación de la vivienda adicional.</t>
  </si>
  <si>
    <t>XIV.  Incorporaciones comerciales e industriales.</t>
  </si>
  <si>
    <t>Cobro de conexión a las redes  de agua potable y descarga de drenaje a  desarrollos o unidades inmobiliarias de giros comerciales e industriales.</t>
  </si>
  <si>
    <t>Tratándose de desarrollos distintos del doméstico, se cobrará el importe que resulte de multiplicar el gasto máximo diario en litros por segundo que arroje el cálculo del proyecto, por el precio por litro por segundo, tanto en agua potable como en drenaje.</t>
  </si>
  <si>
    <t>Para drenaje se considerara el 80% del gasto máximo diario que resulte</t>
  </si>
  <si>
    <t>Litro por segundo</t>
  </si>
  <si>
    <t>a) Derechos de conexión a las redes de agua potable</t>
  </si>
  <si>
    <t xml:space="preserve">b) Derechos de conexión a las redes de drenaje sanitario </t>
  </si>
  <si>
    <t>Para efecto de cobro por títulos de explotación se convertirán la metros cúbicos anuales los litros segundo que arroje el proyecto y el resultado se multiplicará  a razón de $3.00 por metro cúbico anual, cantidad que se anexará a los importes por agua potable y drenaje sanitario para determinar el importe total a pagar, además de los pagos por revisión de proyecto, supervisión y recepción de obra.</t>
  </si>
  <si>
    <t>XV: Por la venta de lodos residuales.</t>
  </si>
  <si>
    <t>a) Venta de lodos</t>
  </si>
  <si>
    <t>Kilogramo</t>
  </si>
  <si>
    <r>
      <t>XVI.</t>
    </r>
    <r>
      <rPr>
        <sz val="12"/>
        <color theme="1"/>
        <rFont val="Arial"/>
        <family val="2"/>
      </rPr>
      <t>Por descarga de contaminantes en las aguas residuales de usuarios no domésticos.</t>
    </r>
  </si>
  <si>
    <t>a) Miligramos de descarga contaminante por litro de sólidos suspendidos totales y/o demanda bioquímica de oxigeno:</t>
  </si>
  <si>
    <t>1. De 0 a 300 litros el 14% sobre el monto facturado</t>
  </si>
  <si>
    <t>2. De 301 a 2000 litros el 18% sobre el monto facturado</t>
  </si>
  <si>
    <t>3. Mas de 2000 litros el 20% sobre el monto facturado</t>
  </si>
  <si>
    <r>
      <t>b) Por metro cúbico descargado con PH (potencia de hidrógeno) fuera del rango permisible $0.21 por M</t>
    </r>
    <r>
      <rPr>
        <vertAlign val="superscript"/>
        <sz val="12"/>
        <color theme="1"/>
        <rFont val="Arial"/>
        <family val="2"/>
      </rPr>
      <t>3</t>
    </r>
    <r>
      <rPr>
        <sz val="12"/>
        <color theme="1"/>
        <rFont val="Arial"/>
        <family val="2"/>
      </rPr>
      <t>.</t>
    </r>
  </si>
  <si>
    <t>c) Por kilogramo de grasas y aceites que exceda los límites establecidos en las condiciones particulares de descarga $0.30 por kilogramo.</t>
  </si>
  <si>
    <t>POR SERVICIOS DE LIMPIA, RECOLECCIÓN, TRASLADO, TRATAMIENTO Y DISPOSICIÓN FINAL DE RESIDUOS</t>
  </si>
  <si>
    <r>
      <t>Artículo 15.</t>
    </r>
    <r>
      <rPr>
        <sz val="12"/>
        <rFont val="Arial"/>
        <family val="2"/>
      </rPr>
      <t xml:space="preserve">  La prestación del servicio público de limpia, recolección, traslado, tratamiento, disposición final y aprovechamiento de residuo será gratuita, salvo lo dispuesto por este artículo.</t>
    </r>
  </si>
  <si>
    <t>Cuando la prestación del servicio se realice a solicitud de particulares por razones especiales, se causarán derechos a la siguiente:</t>
  </si>
  <si>
    <t>I. Traslado de residuos por kg o fracción</t>
  </si>
  <si>
    <r>
      <t>a) Hasta una superficie de 105 M</t>
    </r>
    <r>
      <rPr>
        <vertAlign val="superscript"/>
        <sz val="12"/>
        <rFont val="Arial"/>
        <family val="2"/>
      </rPr>
      <t>2</t>
    </r>
    <r>
      <rPr>
        <sz val="12"/>
        <rFont val="Arial"/>
        <family val="2"/>
      </rPr>
      <t xml:space="preserve">               </t>
    </r>
  </si>
  <si>
    <r>
      <t>b) Por cada M</t>
    </r>
    <r>
      <rPr>
        <vertAlign val="superscript"/>
        <sz val="12"/>
        <rFont val="Arial"/>
        <family val="2"/>
      </rPr>
      <t>2</t>
    </r>
    <r>
      <rPr>
        <sz val="12"/>
        <rFont val="Arial"/>
        <family val="2"/>
      </rPr>
      <t xml:space="preserve"> excedente        </t>
    </r>
  </si>
  <si>
    <t>POR SERVICIOS DE PANTEONES</t>
  </si>
  <si>
    <r>
      <t xml:space="preserve">Artículo 16. </t>
    </r>
    <r>
      <rPr>
        <sz val="12"/>
        <rFont val="Arial"/>
        <family val="2"/>
      </rPr>
      <t xml:space="preserve"> Los derechos por servicios en los panteones municipales, se causarán conforme a la siguiente:</t>
    </r>
  </si>
  <si>
    <t>T A R I F A</t>
  </si>
  <si>
    <t>I. Inhumaciones en fosas o gavetas:</t>
  </si>
  <si>
    <t xml:space="preserve">a) En fosa común sin caja                                                                                        </t>
  </si>
  <si>
    <t xml:space="preserve"> EXENTO</t>
  </si>
  <si>
    <t xml:space="preserve">b) En fosa común con caja                                                          </t>
  </si>
  <si>
    <t xml:space="preserve">c) Por un quinquenio                   </t>
  </si>
  <si>
    <t xml:space="preserve">II. Permiso por deposito de restos en fosa o gaveta       </t>
  </si>
  <si>
    <t xml:space="preserve">III. Permiso para colocar lápida en fosa o gaveta                       </t>
  </si>
  <si>
    <t xml:space="preserve">IV. Permiso para construcción de monumentos  o instalación de barandales en panteones        </t>
  </si>
  <si>
    <t xml:space="preserve">V. Permiso para la traslación de cadáveres para inhumación fuera del Municipio                                                                                            </t>
  </si>
  <si>
    <t xml:space="preserve">VI. Permiso para la cremación de cadáveres                </t>
  </si>
  <si>
    <t xml:space="preserve">VII. Exhumación             </t>
  </si>
  <si>
    <t xml:space="preserve">POR SERVICIOS DE RASTRO </t>
  </si>
  <si>
    <r>
      <t>Artículo 17</t>
    </r>
    <r>
      <rPr>
        <sz val="12"/>
        <rFont val="Arial"/>
        <family val="2"/>
      </rPr>
      <t>.  Los derechos por la prestación del servicio de rastro municipal, se causarán de acuerdo a la siguiente:</t>
    </r>
  </si>
  <si>
    <r>
      <rPr>
        <b/>
        <sz val="12"/>
        <rFont val="Arial"/>
        <family val="2"/>
      </rPr>
      <t>I</t>
    </r>
    <r>
      <rPr>
        <sz val="12"/>
        <rFont val="Arial"/>
        <family val="2"/>
      </rPr>
      <t xml:space="preserve">. Cabeza de ganado res  </t>
    </r>
  </si>
  <si>
    <t>a) Corral por día</t>
  </si>
  <si>
    <t xml:space="preserve">b) Báscula                                                 </t>
  </si>
  <si>
    <t xml:space="preserve">c) Sacrificio                             </t>
  </si>
  <si>
    <t xml:space="preserve">d) Traslado                          </t>
  </si>
  <si>
    <t xml:space="preserve">e) Lavado de Menudo           </t>
  </si>
  <si>
    <t xml:space="preserve">f) Traslado de Menudo           </t>
  </si>
  <si>
    <r>
      <rPr>
        <b/>
        <sz val="12"/>
        <rFont val="Arial"/>
        <family val="2"/>
      </rPr>
      <t>II.</t>
    </r>
    <r>
      <rPr>
        <sz val="12"/>
        <rFont val="Arial"/>
        <family val="2"/>
      </rPr>
      <t xml:space="preserve"> Cabeza de ganado porcino     </t>
    </r>
  </si>
  <si>
    <r>
      <rPr>
        <b/>
        <sz val="12"/>
        <rFont val="Arial"/>
        <family val="2"/>
      </rPr>
      <t>III.</t>
    </r>
    <r>
      <rPr>
        <sz val="12"/>
        <rFont val="Arial"/>
        <family val="2"/>
      </rPr>
      <t xml:space="preserve"> Cabeza de ganado caprino y lanar, por sacrificio          </t>
    </r>
  </si>
  <si>
    <r>
      <rPr>
        <b/>
        <sz val="12"/>
        <rFont val="Arial"/>
        <family val="2"/>
      </rPr>
      <t>IV.</t>
    </r>
    <r>
      <rPr>
        <sz val="12"/>
        <rFont val="Arial"/>
        <family val="2"/>
      </rPr>
      <t xml:space="preserve"> Frigorífico, por cabeza de ganado.
Durante el Horario de las 15:00 a las 8:00 Hrs del día siguiente.</t>
    </r>
  </si>
  <si>
    <t>Fuera del horario de servicio, las tarifas se incrementarán en un 80 %</t>
  </si>
  <si>
    <t xml:space="preserve">POR SERVICIOS DE SEGURIDAD PÚBLICA </t>
  </si>
  <si>
    <r>
      <t>Artículo 18.</t>
    </r>
    <r>
      <rPr>
        <sz val="12"/>
        <rFont val="Arial"/>
        <family val="2"/>
      </rPr>
      <t xml:space="preserve"> Por la prestación de los servicios de seguridad pública, cuando medie solicitud, se causarán y liquidarán conforme a lo siguiente: </t>
    </r>
  </si>
  <si>
    <t>I.  Pago de vigilancia por período mensual.</t>
  </si>
  <si>
    <t>Por elemento policial y turno de 8 horas.</t>
  </si>
  <si>
    <t>POR SERVICIOS DE TRANSPORTE PÚBLICO URBANO Y SUBURBANO EN RUTA FIJA</t>
  </si>
  <si>
    <r>
      <t>Artículo 19</t>
    </r>
    <r>
      <rPr>
        <sz val="12"/>
        <rFont val="Arial"/>
        <family val="2"/>
      </rPr>
      <t>. Los derechos por el servicio público de transporte de personas urbano y suburbano en ruta fija se causarán y liquidarán por vehículo, conforme a la siguiente:</t>
    </r>
  </si>
  <si>
    <t xml:space="preserve">I. Por el otorgamiento de concesión  para el servicio urbano y suburbano                                                     </t>
  </si>
  <si>
    <t xml:space="preserve">II. Por la Transmisión de derechos de concesión              </t>
  </si>
  <si>
    <t xml:space="preserve">III. Por refrendo anual de concesión para el servicio urbano y suburbano.  </t>
  </si>
  <si>
    <t>IV. Por permiso eventual de transporte público, por mes o fracción</t>
  </si>
  <si>
    <t xml:space="preserve">V. Permiso para servicio extraordinario, por día         </t>
  </si>
  <si>
    <t xml:space="preserve">VI. Por constancia de despintado                    </t>
  </si>
  <si>
    <t>VII. Por revista mecánica semestral obligatoria o a petición del propietario</t>
  </si>
  <si>
    <t>VIII. Autorización por prórroga para uso de unidades en buen estado, por un año.</t>
  </si>
  <si>
    <t xml:space="preserve">IX. Permiso supletorio de transporte público por día                  </t>
  </si>
  <si>
    <t xml:space="preserve"> X. Canje de título de concesión             </t>
  </si>
  <si>
    <t>POR SERVICIOS TRÁNSITO Y VIALIDAD</t>
  </si>
  <si>
    <r>
      <t>Artículo 20</t>
    </r>
    <r>
      <rPr>
        <sz val="12"/>
        <rFont val="Arial"/>
        <family val="2"/>
      </rPr>
      <t>. Los derechos por los servicios de tránsito y vialidad por expedición de constancias de no infracción, se causarán y liquidarán de acuerdo a la siguiente:</t>
    </r>
  </si>
  <si>
    <t>Por constancia.</t>
  </si>
  <si>
    <t>POR SERVICIOS DE ESTACIONAMIENTOS PÚBLICOS</t>
  </si>
  <si>
    <r>
      <t>Artículo 21</t>
    </r>
    <r>
      <rPr>
        <sz val="12"/>
        <rFont val="Arial"/>
        <family val="2"/>
      </rPr>
      <t>. Los derechos por la prestación del servicio de estacionamientos públicos, se causarán y liquidarán de acuerdo a la siguiente:</t>
    </r>
  </si>
  <si>
    <t xml:space="preserve">I. Automóvil y pick up, por hora o fracción que exceda de 10 minutos.                          </t>
  </si>
  <si>
    <t xml:space="preserve">III. Autobuses, por hora o fracción que exceda de 10 minutos.                             </t>
  </si>
  <si>
    <t>IV. Pensión 12 Horas, cuota mensual.</t>
  </si>
  <si>
    <t>V. Pensión 24 Horas, cuota mensual.</t>
  </si>
  <si>
    <t>SECCIÓN NOVENA</t>
  </si>
  <si>
    <t xml:space="preserve">POR SERVICIOS DE BIBLIOTECAS PÚBLICAS Y CASAS DE LA CULTURA </t>
  </si>
  <si>
    <r>
      <t xml:space="preserve">Artículo 22. </t>
    </r>
    <r>
      <rPr>
        <sz val="12"/>
        <rFont val="Arial"/>
        <family val="2"/>
      </rPr>
      <t>Los derechos por servicios de Casa de la Cultura se causarán y liquidarán de conformidad con la siguiente:</t>
    </r>
  </si>
  <si>
    <t>Talleres</t>
  </si>
  <si>
    <t>Inscripción por persona</t>
  </si>
  <si>
    <t>I. Inscripción para talleres de artes escénicas, costo trimestral.</t>
  </si>
  <si>
    <t>II. Inscripción para talleres de música, costo trimestral.</t>
  </si>
  <si>
    <t>III. Inscripción para talleres de artes plásticas, costo trimestral</t>
  </si>
  <si>
    <t>IV. Inscripción para talleres de arte cinematográfico, costo trimestral.</t>
  </si>
  <si>
    <t xml:space="preserve">SECCIÓN DÉCIMA </t>
  </si>
  <si>
    <t>POR SERVICIOS DE PROTECCIÓN CIVIL</t>
  </si>
  <si>
    <r>
      <t>Artículo 23</t>
    </r>
    <r>
      <rPr>
        <sz val="12"/>
        <rFont val="Arial"/>
        <family val="2"/>
      </rPr>
      <t>. Los derechos por la prestación de los servicios de protección civil se causarán y liquidarán conforme a la siguiente:</t>
    </r>
  </si>
  <si>
    <t>TA R I F A</t>
  </si>
  <si>
    <t xml:space="preserve">I. Constancia de Verificación     </t>
  </si>
  <si>
    <t xml:space="preserve">II. Dictamen de Factibilidad       </t>
  </si>
  <si>
    <r>
      <t xml:space="preserve">III. </t>
    </r>
    <r>
      <rPr>
        <sz val="12"/>
        <rFont val="Tahoma"/>
        <family val="2"/>
      </rPr>
      <t xml:space="preserve">Análisis de Riesgo     </t>
    </r>
  </si>
  <si>
    <t xml:space="preserve">IV. Conformidad para uso y quema de fuegos pirotécnicos    </t>
  </si>
  <si>
    <t>V. Por dictámenes de seguridad para conformidad municipal de renovación o revalidación de permisos generales expedidos por la Secretaria de la Defensa Nacional.</t>
  </si>
  <si>
    <t xml:space="preserve">VI. Dictamen de factibilidad para comercios en vía pública     </t>
  </si>
  <si>
    <t>VII. Dictamen de seguridad para programas de protección civil sobre:</t>
  </si>
  <si>
    <t xml:space="preserve">a) Programa interno                  </t>
  </si>
  <si>
    <t xml:space="preserve">b) Plan de contingencias                      </t>
  </si>
  <si>
    <t xml:space="preserve">c) De prevención de accidentes                 </t>
  </si>
  <si>
    <t xml:space="preserve">VIII. Servicios extraordinarios de medidas de seguridad en eventos especiales en evento máximo de 6 horas.              </t>
  </si>
  <si>
    <t>SECCIÓN UNDÉCIMA</t>
  </si>
  <si>
    <t>POR SERVICIOS DE OBRA PÚBLICA Y DESARROLLO URBANO</t>
  </si>
  <si>
    <r>
      <t>Artículo 24</t>
    </r>
    <r>
      <rPr>
        <sz val="12"/>
        <rFont val="Arial"/>
        <family val="2"/>
      </rPr>
      <t>. Los derechos por los servicios de obra pública y desarrollo urbano, se causarán y liquidarán conforme a la siguiente:</t>
    </r>
  </si>
  <si>
    <r>
      <rPr>
        <b/>
        <sz val="12"/>
        <rFont val="Arial"/>
        <family val="2"/>
      </rPr>
      <t>I</t>
    </r>
    <r>
      <rPr>
        <sz val="12"/>
        <rFont val="Arial"/>
        <family val="2"/>
      </rPr>
      <t>.  Por permisos de construcción:</t>
    </r>
  </si>
  <si>
    <r>
      <rPr>
        <b/>
        <sz val="12"/>
        <rFont val="Arial"/>
        <family val="2"/>
      </rPr>
      <t>a)</t>
    </r>
    <r>
      <rPr>
        <sz val="12"/>
        <rFont val="Arial"/>
        <family val="2"/>
      </rPr>
      <t xml:space="preserve">  Uso habitacional:</t>
    </r>
  </si>
  <si>
    <r>
      <t>1. Marginado, por M</t>
    </r>
    <r>
      <rPr>
        <vertAlign val="superscript"/>
        <sz val="12"/>
        <rFont val="Arial"/>
        <family val="2"/>
      </rPr>
      <t>2</t>
    </r>
  </si>
  <si>
    <r>
      <t>2. Económico, por M</t>
    </r>
    <r>
      <rPr>
        <vertAlign val="superscript"/>
        <sz val="12"/>
        <rFont val="Arial"/>
        <family val="2"/>
      </rPr>
      <t>2</t>
    </r>
  </si>
  <si>
    <r>
      <t>3. Departamento y condominios, por M</t>
    </r>
    <r>
      <rPr>
        <vertAlign val="superscript"/>
        <sz val="12"/>
        <rFont val="Arial"/>
        <family val="2"/>
      </rPr>
      <t>2</t>
    </r>
  </si>
  <si>
    <r>
      <t>4. Medio, por M</t>
    </r>
    <r>
      <rPr>
        <vertAlign val="superscript"/>
        <sz val="12"/>
        <rFont val="Arial"/>
        <family val="2"/>
      </rPr>
      <t>2</t>
    </r>
  </si>
  <si>
    <r>
      <t>5. Residencial, por M</t>
    </r>
    <r>
      <rPr>
        <vertAlign val="superscript"/>
        <sz val="12"/>
        <rFont val="Arial"/>
        <family val="2"/>
      </rPr>
      <t>2</t>
    </r>
  </si>
  <si>
    <r>
      <rPr>
        <b/>
        <sz val="12"/>
        <rFont val="Arial"/>
        <family val="2"/>
      </rPr>
      <t>b)</t>
    </r>
    <r>
      <rPr>
        <sz val="12"/>
        <rFont val="Arial"/>
        <family val="2"/>
      </rPr>
      <t xml:space="preserve"> Especializado:</t>
    </r>
  </si>
  <si>
    <r>
      <t>1. Hoteles, cines,  hospitales, bancos, club deportivo, estaciones de servicio y velatorios, por M</t>
    </r>
    <r>
      <rPr>
        <vertAlign val="superscript"/>
        <sz val="12"/>
        <rFont val="Arial"/>
        <family val="2"/>
      </rPr>
      <t>2</t>
    </r>
  </si>
  <si>
    <r>
      <t>2.  Pavimentos por M</t>
    </r>
    <r>
      <rPr>
        <vertAlign val="superscript"/>
        <sz val="12"/>
        <rFont val="Arial"/>
        <family val="2"/>
      </rPr>
      <t>2</t>
    </r>
  </si>
  <si>
    <r>
      <t>3.  Jardines por M</t>
    </r>
    <r>
      <rPr>
        <vertAlign val="superscript"/>
        <sz val="12"/>
        <rFont val="Arial"/>
        <family val="2"/>
      </rPr>
      <t>2</t>
    </r>
  </si>
  <si>
    <r>
      <rPr>
        <b/>
        <sz val="12"/>
        <rFont val="Arial"/>
        <family val="2"/>
      </rPr>
      <t>c)</t>
    </r>
    <r>
      <rPr>
        <sz val="12"/>
        <rFont val="Arial"/>
        <family val="2"/>
      </rPr>
      <t xml:space="preserve"> Bardas o muros, por metro lineal                                  </t>
    </r>
  </si>
  <si>
    <r>
      <rPr>
        <b/>
        <sz val="12"/>
        <rFont val="Arial"/>
        <family val="2"/>
      </rPr>
      <t>d)</t>
    </r>
    <r>
      <rPr>
        <sz val="12"/>
        <rFont val="Arial"/>
        <family val="2"/>
      </rPr>
      <t xml:space="preserve"> Otros usos:</t>
    </r>
  </si>
  <si>
    <r>
      <t>1. Oficinas, locales comerciales, salones de fiestas y restaurantes que no cuenten con construcciones especializadas, por M</t>
    </r>
    <r>
      <rPr>
        <vertAlign val="superscript"/>
        <sz val="12"/>
        <rFont val="Arial"/>
        <family val="2"/>
      </rPr>
      <t>2</t>
    </r>
    <r>
      <rPr>
        <sz val="12"/>
        <rFont val="Arial"/>
        <family val="2"/>
      </rPr>
      <t>.</t>
    </r>
  </si>
  <si>
    <r>
      <t>2. Bodegas, talleres y naves industriales, por M</t>
    </r>
    <r>
      <rPr>
        <vertAlign val="superscript"/>
        <sz val="12"/>
        <rFont val="Arial"/>
        <family val="2"/>
      </rPr>
      <t>2</t>
    </r>
    <r>
      <rPr>
        <sz val="12"/>
        <rFont val="Arial"/>
        <family val="2"/>
      </rPr>
      <t>.</t>
    </r>
  </si>
  <si>
    <t xml:space="preserve">3. Escuelas públicas.                                                                                               </t>
  </si>
  <si>
    <t>EXENTAS</t>
  </si>
  <si>
    <r>
      <t>4. Escuelas particulares por M</t>
    </r>
    <r>
      <rPr>
        <vertAlign val="superscript"/>
        <sz val="12"/>
        <rFont val="Arial"/>
        <family val="2"/>
      </rPr>
      <t>2</t>
    </r>
    <r>
      <rPr>
        <sz val="12"/>
        <rFont val="Arial"/>
        <family val="2"/>
      </rPr>
      <t xml:space="preserve">. </t>
    </r>
  </si>
  <si>
    <r>
      <rPr>
        <b/>
        <sz val="12"/>
        <rFont val="Arial"/>
        <family val="2"/>
      </rPr>
      <t>II.</t>
    </r>
    <r>
      <rPr>
        <sz val="12"/>
        <rFont val="Arial"/>
        <family val="2"/>
      </rPr>
      <t xml:space="preserve">  Por permisos</t>
    </r>
    <r>
      <rPr>
        <sz val="12"/>
        <rFont val="Arial"/>
        <family val="2"/>
      </rPr>
      <t xml:space="preserve"> de regularización de construcción se cobrará como sigue:</t>
    </r>
  </si>
  <si>
    <r>
      <rPr>
        <b/>
        <sz val="12"/>
        <rFont val="Arial"/>
        <family val="2"/>
      </rPr>
      <t xml:space="preserve">a) </t>
    </r>
    <r>
      <rPr>
        <sz val="12"/>
        <rFont val="Arial"/>
        <family val="2"/>
      </rPr>
      <t>El 75% adicional a las cuotas establecidas en las fracciones I del presente artículo, cuando exista requerimiento de regularización.</t>
    </r>
  </si>
  <si>
    <r>
      <rPr>
        <b/>
        <sz val="12"/>
        <rFont val="Arial"/>
        <family val="2"/>
      </rPr>
      <t>b)</t>
    </r>
    <r>
      <rPr>
        <sz val="12"/>
        <rFont val="Arial"/>
        <family val="2"/>
      </rPr>
      <t xml:space="preserve"> El 40% adicional a las cuotas establecidas en las fracciones I del presente artículo, en caso de que se trate de una regularización espontánea sin que exista requerimiento por parte de la autoridad municipal competente.</t>
    </r>
  </si>
  <si>
    <r>
      <rPr>
        <b/>
        <sz val="12"/>
        <rFont val="Arial"/>
        <family val="2"/>
      </rPr>
      <t xml:space="preserve">III. </t>
    </r>
    <r>
      <rPr>
        <sz val="12"/>
        <rFont val="Arial"/>
        <family val="2"/>
      </rPr>
      <t>Por prórroga de permisos de construcción, se causará al 50% sobre las cuotas</t>
    </r>
    <r>
      <rPr>
        <sz val="12"/>
        <color indexed="10"/>
        <rFont val="Arial"/>
        <family val="2"/>
      </rPr>
      <t xml:space="preserve"> </t>
    </r>
    <r>
      <rPr>
        <sz val="12"/>
        <rFont val="Arial"/>
        <family val="2"/>
      </rPr>
      <t>de los derechos que establece la fracción I de este artículo.</t>
    </r>
  </si>
  <si>
    <r>
      <rPr>
        <b/>
        <sz val="12"/>
        <rFont val="Arial"/>
        <family val="2"/>
      </rPr>
      <t>IV.</t>
    </r>
    <r>
      <rPr>
        <sz val="12"/>
        <rFont val="Arial"/>
        <family val="2"/>
      </rPr>
      <t xml:space="preserve"> Por regularización de prórroga de permiso</t>
    </r>
    <r>
      <rPr>
        <b/>
        <sz val="12"/>
        <color indexed="10"/>
        <rFont val="Arial"/>
        <family val="2"/>
      </rPr>
      <t xml:space="preserve"> </t>
    </r>
    <r>
      <rPr>
        <sz val="12"/>
        <rFont val="Arial"/>
        <family val="2"/>
      </rPr>
      <t>de construcción, se cobrará el 75% sobre las cuotas</t>
    </r>
    <r>
      <rPr>
        <sz val="12"/>
        <color indexed="10"/>
        <rFont val="Arial"/>
        <family val="2"/>
      </rPr>
      <t xml:space="preserve"> </t>
    </r>
    <r>
      <rPr>
        <sz val="12"/>
        <rFont val="Arial"/>
        <family val="2"/>
      </rPr>
      <t>de los derechos que establece la fracción I de este artículo.</t>
    </r>
  </si>
  <si>
    <r>
      <rPr>
        <b/>
        <sz val="12"/>
        <rFont val="Arial"/>
        <family val="2"/>
      </rPr>
      <t>V.</t>
    </r>
    <r>
      <rPr>
        <sz val="12"/>
        <rFont val="Arial"/>
        <family val="2"/>
      </rPr>
      <t xml:space="preserve">  Por certificación de terminación de obra y uso del inmueble. Se cuantificará por metro cuadrado y su costo será del 25% del monto del permiso de construcción, haciendo la distinción de acuerdo a la clasificación establecida en la fracción I de este artículo.</t>
    </r>
  </si>
  <si>
    <r>
      <rPr>
        <b/>
        <sz val="12"/>
        <rFont val="Arial"/>
        <family val="2"/>
      </rPr>
      <t>VI.</t>
    </r>
    <r>
      <rPr>
        <sz val="12"/>
        <rFont val="Arial"/>
        <family val="2"/>
      </rPr>
      <t xml:space="preserve"> Por autorización de</t>
    </r>
    <r>
      <rPr>
        <sz val="12"/>
        <rFont val="Arial"/>
        <family val="2"/>
      </rPr>
      <t xml:space="preserve"> asentamiento para construcciones móviles, por M2</t>
    </r>
  </si>
  <si>
    <r>
      <rPr>
        <b/>
        <sz val="12"/>
        <rFont val="Arial"/>
        <family val="2"/>
      </rPr>
      <t>VII.</t>
    </r>
    <r>
      <rPr>
        <sz val="12"/>
        <rFont val="Arial"/>
        <family val="2"/>
      </rPr>
      <t xml:space="preserve"> Por peritajes de evaluación de riesgos, por M</t>
    </r>
    <r>
      <rPr>
        <vertAlign val="superscript"/>
        <sz val="12"/>
        <rFont val="Arial"/>
        <family val="2"/>
      </rPr>
      <t>2</t>
    </r>
    <r>
      <rPr>
        <sz val="12"/>
        <rFont val="Arial"/>
        <family val="2"/>
      </rPr>
      <t>.</t>
    </r>
  </si>
  <si>
    <r>
      <rPr>
        <b/>
        <sz val="12"/>
        <rFont val="Arial"/>
        <family val="2"/>
      </rPr>
      <t>VIII</t>
    </r>
    <r>
      <rPr>
        <sz val="12"/>
        <rFont val="Arial"/>
        <family val="2"/>
      </rPr>
      <t xml:space="preserve">. Por </t>
    </r>
    <r>
      <rPr>
        <sz val="12"/>
        <rFont val="Arial"/>
        <family val="2"/>
      </rPr>
      <t>peritajes a inmuebles de construcción ruinosa y/o peligrosa, por M</t>
    </r>
    <r>
      <rPr>
        <vertAlign val="superscript"/>
        <sz val="12"/>
        <rFont val="Arial"/>
        <family val="2"/>
      </rPr>
      <t>2</t>
    </r>
    <r>
      <rPr>
        <sz val="12"/>
        <rFont val="Arial"/>
        <family val="2"/>
      </rPr>
      <t>.</t>
    </r>
  </si>
  <si>
    <r>
      <rPr>
        <b/>
        <sz val="12"/>
        <rFont val="Arial"/>
        <family val="2"/>
      </rPr>
      <t>IX.</t>
    </r>
    <r>
      <rPr>
        <sz val="12"/>
        <rFont val="Arial"/>
        <family val="2"/>
      </rPr>
      <t xml:space="preserve"> Por permisos para factibilidad de trámite de créditos para la construcción, se cobrará el 10% del costo del permiso de construcción.</t>
    </r>
  </si>
  <si>
    <t>En caso de fraccionamientos dicha cuota se cobrará por cada uno de los lotes.</t>
  </si>
  <si>
    <r>
      <rPr>
        <b/>
        <sz val="12"/>
        <rFont val="Arial"/>
        <family val="2"/>
      </rPr>
      <t>XI.</t>
    </r>
    <r>
      <rPr>
        <sz val="12"/>
        <rFont val="Arial"/>
        <family val="2"/>
      </rPr>
      <t xml:space="preserve">  Por constancia de alineamiento y número oficial en predios de uso habitacional, por lotes hasta de 105M</t>
    </r>
    <r>
      <rPr>
        <vertAlign val="superscript"/>
        <sz val="12"/>
        <rFont val="Arial"/>
        <family val="2"/>
      </rPr>
      <t>2</t>
    </r>
    <r>
      <rPr>
        <sz val="12"/>
        <rFont val="Arial"/>
        <family val="2"/>
      </rPr>
      <t xml:space="preserve">, cuota fija de </t>
    </r>
  </si>
  <si>
    <r>
      <t>Por M</t>
    </r>
    <r>
      <rPr>
        <vertAlign val="superscript"/>
        <sz val="12"/>
        <rFont val="Arial"/>
        <family val="2"/>
      </rPr>
      <t>2</t>
    </r>
    <r>
      <rPr>
        <sz val="12"/>
        <rFont val="Arial"/>
        <family val="2"/>
      </rPr>
      <t xml:space="preserve"> excedente</t>
    </r>
  </si>
  <si>
    <t>Sin exceder un monto de</t>
  </si>
  <si>
    <t>Los predios en colonias marginada y populares cubrirán una cuota por  cualquier dimensión del terreno, para asentamientos reconocidos por el Municipio</t>
  </si>
  <si>
    <r>
      <rPr>
        <b/>
        <sz val="12"/>
        <rFont val="Arial"/>
        <family val="2"/>
      </rPr>
      <t xml:space="preserve">XII. </t>
    </r>
    <r>
      <rPr>
        <sz val="12"/>
        <rFont val="Arial"/>
        <family val="2"/>
      </rPr>
      <t>Por constancia de</t>
    </r>
    <r>
      <rPr>
        <sz val="12"/>
        <rFont val="Arial"/>
        <family val="2"/>
      </rPr>
      <t xml:space="preserve"> alineamiento y número oficial en predios de uso industrial por predios hasta de 200M</t>
    </r>
    <r>
      <rPr>
        <vertAlign val="superscript"/>
        <sz val="12"/>
        <rFont val="Arial"/>
        <family val="2"/>
      </rPr>
      <t>2</t>
    </r>
    <r>
      <rPr>
        <sz val="12"/>
        <rFont val="Arial"/>
        <family val="2"/>
      </rPr>
      <t>, cuota fija de:</t>
    </r>
  </si>
  <si>
    <r>
      <rPr>
        <b/>
        <sz val="12"/>
        <rFont val="Arial"/>
        <family val="2"/>
      </rPr>
      <t>XIII</t>
    </r>
    <r>
      <rPr>
        <sz val="12"/>
        <rFont val="Arial"/>
        <family val="2"/>
      </rPr>
      <t xml:space="preserve">. Por constancia de alineamiento y número oficial </t>
    </r>
    <r>
      <rPr>
        <sz val="12"/>
        <rFont val="Arial"/>
        <family val="2"/>
      </rPr>
      <t xml:space="preserve"> en predios de uso comercial, por lotes hasta de 90M</t>
    </r>
    <r>
      <rPr>
        <vertAlign val="superscript"/>
        <sz val="12"/>
        <rFont val="Arial"/>
        <family val="2"/>
      </rPr>
      <t>2</t>
    </r>
    <r>
      <rPr>
        <sz val="12"/>
        <rFont val="Arial"/>
        <family val="2"/>
      </rPr>
      <t>, cuota fija de</t>
    </r>
  </si>
  <si>
    <r>
      <rPr>
        <b/>
        <sz val="12"/>
        <rFont val="Arial"/>
        <family val="2"/>
      </rPr>
      <t>XIV</t>
    </r>
    <r>
      <rPr>
        <sz val="12"/>
        <rFont val="Arial"/>
        <family val="2"/>
      </rPr>
      <t xml:space="preserve">. Por permisos de uso de suelo, en </t>
    </r>
    <r>
      <rPr>
        <sz val="12"/>
        <rFont val="Arial"/>
        <family val="2"/>
      </rPr>
      <t>predio de uso habitacional, por predios hasta de 105M</t>
    </r>
    <r>
      <rPr>
        <vertAlign val="superscript"/>
        <sz val="12"/>
        <rFont val="Arial"/>
        <family val="2"/>
      </rPr>
      <t>2</t>
    </r>
    <r>
      <rPr>
        <sz val="12"/>
        <rFont val="Arial"/>
        <family val="2"/>
      </rPr>
      <t>, cuota fija de</t>
    </r>
  </si>
  <si>
    <r>
      <rPr>
        <b/>
        <sz val="12"/>
        <rFont val="Arial"/>
        <family val="2"/>
      </rPr>
      <t>XV</t>
    </r>
    <r>
      <rPr>
        <sz val="12"/>
        <rFont val="Arial"/>
        <family val="2"/>
      </rPr>
      <t xml:space="preserve">. Por permiso de uso de suelo </t>
    </r>
    <r>
      <rPr>
        <sz val="12"/>
        <rFont val="Arial"/>
        <family val="2"/>
      </rPr>
      <t xml:space="preserve">, en predio de uso industrial. </t>
    </r>
  </si>
  <si>
    <r>
      <rPr>
        <b/>
        <sz val="12"/>
        <rFont val="Arial"/>
        <family val="2"/>
      </rPr>
      <t>a)</t>
    </r>
    <r>
      <rPr>
        <sz val="12"/>
        <rFont val="Arial"/>
        <family val="2"/>
      </rPr>
      <t xml:space="preserve"> Predios considerados como industrial de intensidad baja, por predios hasta de 200M</t>
    </r>
    <r>
      <rPr>
        <vertAlign val="superscript"/>
        <sz val="12"/>
        <rFont val="Arial"/>
        <family val="2"/>
      </rPr>
      <t>2</t>
    </r>
    <r>
      <rPr>
        <sz val="12"/>
        <rFont val="Arial"/>
        <family val="2"/>
      </rPr>
      <t xml:space="preserve">, cuota fija de  </t>
    </r>
  </si>
  <si>
    <r>
      <rPr>
        <b/>
        <sz val="12"/>
        <rFont val="Arial"/>
        <family val="2"/>
      </rPr>
      <t>b)</t>
    </r>
    <r>
      <rPr>
        <sz val="12"/>
        <rFont val="Arial"/>
        <family val="2"/>
      </rPr>
      <t xml:space="preserve"> Predios considerados como industrial de intensidad media, por predios hasta de 400M</t>
    </r>
    <r>
      <rPr>
        <vertAlign val="superscript"/>
        <sz val="12"/>
        <rFont val="Arial"/>
        <family val="2"/>
      </rPr>
      <t>2</t>
    </r>
    <r>
      <rPr>
        <sz val="12"/>
        <rFont val="Arial"/>
        <family val="2"/>
      </rPr>
      <t xml:space="preserve"> una cuota fija de </t>
    </r>
  </si>
  <si>
    <r>
      <rPr>
        <b/>
        <sz val="12"/>
        <rFont val="Arial"/>
        <family val="2"/>
      </rPr>
      <t>c)</t>
    </r>
    <r>
      <rPr>
        <sz val="12"/>
        <rFont val="Arial"/>
        <family val="2"/>
      </rPr>
      <t xml:space="preserve"> Predios considerados como industrial de intensidad  alta y actividades de riesgo, por predios hasta de 600M</t>
    </r>
    <r>
      <rPr>
        <vertAlign val="superscript"/>
        <sz val="12"/>
        <rFont val="Arial"/>
        <family val="2"/>
      </rPr>
      <t>2</t>
    </r>
    <r>
      <rPr>
        <sz val="12"/>
        <rFont val="Arial"/>
        <family val="2"/>
      </rPr>
      <t xml:space="preserve"> una cuota fija de </t>
    </r>
  </si>
  <si>
    <r>
      <rPr>
        <b/>
        <sz val="12"/>
        <rFont val="Arial"/>
        <family val="2"/>
      </rPr>
      <t xml:space="preserve">XVI. </t>
    </r>
    <r>
      <rPr>
        <sz val="12"/>
        <rFont val="Arial"/>
        <family val="2"/>
      </rPr>
      <t xml:space="preserve">Por permiso de uso de suelo, </t>
    </r>
    <r>
      <rPr>
        <sz val="12"/>
        <rFont val="Arial"/>
        <family val="2"/>
      </rPr>
      <t xml:space="preserve">en predio de uso comercial. </t>
    </r>
  </si>
  <si>
    <r>
      <rPr>
        <b/>
        <sz val="12"/>
        <rFont val="Arial"/>
        <family val="2"/>
      </rPr>
      <t>a)</t>
    </r>
    <r>
      <rPr>
        <sz val="12"/>
        <rFont val="Arial"/>
        <family val="2"/>
      </rPr>
      <t xml:space="preserve"> Predios considerados como comercio y servicios de intensidad baja, con dimensión de conformidad con la normatividad municipal en materia urbanística, por lotes hasta de 90M</t>
    </r>
    <r>
      <rPr>
        <vertAlign val="superscript"/>
        <sz val="12"/>
        <rFont val="Arial"/>
        <family val="2"/>
      </rPr>
      <t>2</t>
    </r>
    <r>
      <rPr>
        <sz val="12"/>
        <rFont val="Arial"/>
        <family val="2"/>
      </rPr>
      <t xml:space="preserve">, cuota fija de  </t>
    </r>
  </si>
  <si>
    <r>
      <t>Por M</t>
    </r>
    <r>
      <rPr>
        <vertAlign val="superscript"/>
        <sz val="12"/>
        <rFont val="Arial"/>
        <family val="2"/>
      </rPr>
      <t xml:space="preserve">2 </t>
    </r>
    <r>
      <rPr>
        <sz val="12"/>
        <rFont val="Arial"/>
        <family val="2"/>
      </rPr>
      <t>excedente</t>
    </r>
  </si>
  <si>
    <r>
      <rPr>
        <b/>
        <sz val="12"/>
        <rFont val="Arial"/>
        <family val="2"/>
      </rPr>
      <t>b)</t>
    </r>
    <r>
      <rPr>
        <sz val="12"/>
        <rFont val="Arial"/>
        <family val="2"/>
      </rPr>
      <t xml:space="preserve"> Predios considerados como comercio y servicios de intensidad media, de conformidad con la normatividad municipal en materia urbanística, por lotes hasta de 200M</t>
    </r>
    <r>
      <rPr>
        <vertAlign val="superscript"/>
        <sz val="12"/>
        <rFont val="Arial"/>
        <family val="2"/>
      </rPr>
      <t>2</t>
    </r>
    <r>
      <rPr>
        <sz val="12"/>
        <rFont val="Arial"/>
        <family val="2"/>
      </rPr>
      <t xml:space="preserve">, cuota fija de  </t>
    </r>
  </si>
  <si>
    <r>
      <rPr>
        <b/>
        <sz val="12"/>
        <rFont val="Arial"/>
        <family val="2"/>
      </rPr>
      <t>c)</t>
    </r>
    <r>
      <rPr>
        <sz val="12"/>
        <rFont val="Arial"/>
        <family val="2"/>
      </rPr>
      <t xml:space="preserve"> Predios considerados como comercio y servicios de intensidad alta, de conformidad con la normatividad municipal en materia urbanística, por lotes hasta de 300M</t>
    </r>
    <r>
      <rPr>
        <vertAlign val="superscript"/>
        <sz val="12"/>
        <rFont val="Arial"/>
        <family val="2"/>
      </rPr>
      <t>2</t>
    </r>
    <r>
      <rPr>
        <sz val="12"/>
        <rFont val="Arial"/>
        <family val="2"/>
      </rPr>
      <t xml:space="preserve">, cuota fija de  </t>
    </r>
  </si>
  <si>
    <r>
      <rPr>
        <b/>
        <sz val="12"/>
        <rFont val="Arial"/>
        <family val="2"/>
      </rPr>
      <t>XVII.</t>
    </r>
    <r>
      <rPr>
        <sz val="12"/>
        <rFont val="Arial"/>
        <family val="2"/>
      </rPr>
      <t xml:space="preserve">  Por </t>
    </r>
    <r>
      <rPr>
        <sz val="12"/>
        <rFont val="Arial"/>
        <family val="2"/>
      </rPr>
      <t>autorización de cambio de uso de suelo, se pagarán las mismas cuotas señaladas en las fracciones  XIV, XV y XVI.</t>
    </r>
  </si>
  <si>
    <r>
      <rPr>
        <b/>
        <sz val="12"/>
        <rFont val="Arial"/>
        <family val="2"/>
      </rPr>
      <t>XVIII.</t>
    </r>
    <r>
      <rPr>
        <sz val="12"/>
        <rFont val="Arial"/>
        <family val="2"/>
      </rPr>
      <t xml:space="preserve">  Por </t>
    </r>
    <r>
      <rPr>
        <sz val="12"/>
        <rFont val="Arial"/>
        <family val="2"/>
      </rPr>
      <t>constancia de ubicación de predios de cualquier uso,  se pagará una cuota por predio</t>
    </r>
  </si>
  <si>
    <t>El otorgamiento de los permisos incluye la revisión, evaluación del proyecto de construcción y supervisión de obra.</t>
  </si>
  <si>
    <t xml:space="preserve">SECCIÓN DUODÉCIMA </t>
  </si>
  <si>
    <t>POR SERVICIOS CATASTRALES Y PRACTICA DE AVALÚOS</t>
  </si>
  <si>
    <r>
      <t>Artículo 25.</t>
    </r>
    <r>
      <rPr>
        <sz val="12"/>
        <rFont val="Arial"/>
        <family val="2"/>
      </rPr>
      <t xml:space="preserve"> Los derechos por los servicios catastrales y  práctica de avalúos, se causarán y liquidarán conforme a la siguiente:</t>
    </r>
  </si>
  <si>
    <r>
      <rPr>
        <b/>
        <sz val="12"/>
        <rFont val="Arial"/>
        <family val="2"/>
      </rPr>
      <t xml:space="preserve">I. </t>
    </r>
    <r>
      <rPr>
        <sz val="12"/>
        <rFont val="Arial"/>
        <family val="2"/>
      </rPr>
      <t xml:space="preserve"> Por expedición de copias de planos existentes en archivo por M</t>
    </r>
    <r>
      <rPr>
        <vertAlign val="superscript"/>
        <sz val="12"/>
        <rFont val="Arial"/>
        <family val="2"/>
      </rPr>
      <t>2</t>
    </r>
    <r>
      <rPr>
        <sz val="12"/>
        <rFont val="Arial"/>
        <family val="2"/>
      </rPr>
      <t xml:space="preserve"> o fracción de papel.</t>
    </r>
  </si>
  <si>
    <r>
      <rPr>
        <b/>
        <sz val="12"/>
        <rFont val="Arial"/>
        <family val="2"/>
      </rPr>
      <t xml:space="preserve">II. </t>
    </r>
    <r>
      <rPr>
        <sz val="12"/>
        <rFont val="Arial"/>
        <family val="2"/>
      </rPr>
      <t xml:space="preserve"> Original de planos existentes en archivo de computo por M</t>
    </r>
    <r>
      <rPr>
        <vertAlign val="superscript"/>
        <sz val="12"/>
        <rFont val="Arial"/>
        <family val="2"/>
      </rPr>
      <t>2</t>
    </r>
    <r>
      <rPr>
        <sz val="12"/>
        <rFont val="Arial"/>
        <family val="2"/>
      </rPr>
      <t xml:space="preserve"> o fracción de papel:</t>
    </r>
  </si>
  <si>
    <t xml:space="preserve">a) En blanco y negro     </t>
  </si>
  <si>
    <t xml:space="preserve">b) A color      </t>
  </si>
  <si>
    <r>
      <rPr>
        <b/>
        <sz val="12"/>
        <rFont val="Arial"/>
        <family val="2"/>
      </rPr>
      <t>III.</t>
    </r>
    <r>
      <rPr>
        <sz val="12"/>
        <rFont val="Arial"/>
        <family val="2"/>
      </rPr>
      <t xml:space="preserve"> Por avalúos de inmuebles urbanos y suburbanos, se cobrará una cuota fija de $112.12</t>
    </r>
  </si>
  <si>
    <t>Más 0.6 al millar sobre el valor que arroje el peritaje.</t>
  </si>
  <si>
    <r>
      <rPr>
        <b/>
        <sz val="12"/>
        <rFont val="Arial"/>
        <family val="2"/>
      </rPr>
      <t>IV</t>
    </r>
    <r>
      <rPr>
        <sz val="12"/>
        <rFont val="Arial"/>
        <family val="2"/>
      </rPr>
      <t>.  Por el avalúo de inmuebles rústicos que no requieran el levantamiento del plano del terreno:</t>
    </r>
  </si>
  <si>
    <t xml:space="preserve">a) Hasta una hectárea      </t>
  </si>
  <si>
    <t xml:space="preserve">b) Por cada una de las hectáreas excedentes       </t>
  </si>
  <si>
    <t>c) Cuando un predio rústico contenga construcciones, además de la cuota anterior, se aplicará lo que dispone la fracción I de este artículo sobre el valor de la construcción sin la cuota fija.</t>
  </si>
  <si>
    <r>
      <rPr>
        <b/>
        <sz val="12"/>
        <rFont val="Arial"/>
        <family val="2"/>
      </rPr>
      <t>V.</t>
    </r>
    <r>
      <rPr>
        <sz val="12"/>
        <rFont val="Arial"/>
        <family val="2"/>
      </rPr>
      <t xml:space="preserve">  Por el avalúo de inmuebles rústicos que requieran el levantamiento del plano del terreno:</t>
    </r>
  </si>
  <si>
    <t xml:space="preserve">b) Por cada una de las hectáreas excedentes hasta 20 hectáreas       </t>
  </si>
  <si>
    <t>c) Por cada una de las hectáreas excedentes de 20 hectáreas</t>
  </si>
  <si>
    <r>
      <t xml:space="preserve">VI. </t>
    </r>
    <r>
      <rPr>
        <sz val="12"/>
        <rFont val="Arial"/>
        <family val="2"/>
      </rPr>
      <t xml:space="preserve">Por la revision y autorización de avalúos praticados por peritos valuadores autorizados por la tesorería municipal, o por valuadores y unidades de valuación certificados con anterioridad no mayor a un año.    </t>
    </r>
  </si>
  <si>
    <t>Los avalúos que practique la Tesorería Municipal, sólo se cobrarán cuando se hagan a petición del contribuyente o parte interesada o sean motivados por el incumplimiento del contribuyente a las obligaciones previstas por los artículos 166 y 172 de la Ley de Hacienda para los Municipios del Estado de Guanajuato.</t>
  </si>
  <si>
    <t>SECCIÓN DECIMOTERCERA</t>
  </si>
  <si>
    <t xml:space="preserve"> POR SERVICIOS EN MATERIA DE FRACCIONAMIENTOS Y DESARROLLOS EN CONDOMINIO</t>
  </si>
  <si>
    <r>
      <t>Artículo 26</t>
    </r>
    <r>
      <rPr>
        <sz val="12"/>
        <rFont val="Arial"/>
        <family val="2"/>
      </rPr>
      <t>. Los derechos por servicios municipales  en materia de fraccionamientos, se causarán y liquidarán en atención a la siguiente:</t>
    </r>
  </si>
  <si>
    <r>
      <rPr>
        <b/>
        <sz val="12"/>
        <rFont val="Arial"/>
        <family val="2"/>
      </rPr>
      <t>I</t>
    </r>
    <r>
      <rPr>
        <sz val="12"/>
        <rFont val="Arial"/>
        <family val="2"/>
      </rPr>
      <t>. Por la revisión de proyectos para la expedición de constancia de compatibilidad urbanística, por m</t>
    </r>
    <r>
      <rPr>
        <vertAlign val="superscript"/>
        <sz val="12"/>
        <rFont val="Arial"/>
        <family val="2"/>
      </rPr>
      <t xml:space="preserve">2 </t>
    </r>
    <r>
      <rPr>
        <sz val="12"/>
        <rFont val="Arial"/>
        <family val="2"/>
      </rPr>
      <t>de superficie vendible:</t>
    </r>
  </si>
  <si>
    <r>
      <rPr>
        <b/>
        <sz val="12"/>
        <rFont val="Arial"/>
        <family val="2"/>
      </rPr>
      <t xml:space="preserve">a) </t>
    </r>
    <r>
      <rPr>
        <sz val="12"/>
        <rFont val="Arial"/>
        <family val="2"/>
      </rPr>
      <t>Fraccionamientos</t>
    </r>
  </si>
  <si>
    <t>1. Residenciales</t>
  </si>
  <si>
    <t>Fraccionamientos Residencial “A”</t>
  </si>
  <si>
    <t xml:space="preserve">Fraccionamientos Residencial “B”    </t>
  </si>
  <si>
    <t xml:space="preserve">Fraccionamientos Residencial “C”                    </t>
  </si>
  <si>
    <t xml:space="preserve">2. Habitación popular o de interés social </t>
  </si>
  <si>
    <t xml:space="preserve">3. Urbanización progresiva      </t>
  </si>
  <si>
    <t>4. Campestres</t>
  </si>
  <si>
    <t>Residencial</t>
  </si>
  <si>
    <t>Rústico</t>
  </si>
  <si>
    <t xml:space="preserve">5. Turístico, recreativo-deportivo       </t>
  </si>
  <si>
    <t>6. Industriales</t>
  </si>
  <si>
    <t xml:space="preserve">Industria ligera          </t>
  </si>
  <si>
    <t xml:space="preserve">Industria mediana         </t>
  </si>
  <si>
    <t xml:space="preserve">Industria pesada                </t>
  </si>
  <si>
    <t>7. Comerciales o de servicios</t>
  </si>
  <si>
    <t xml:space="preserve">8. Agropecuarios  </t>
  </si>
  <si>
    <r>
      <rPr>
        <b/>
        <sz val="12"/>
        <rFont val="Arial"/>
        <family val="2"/>
      </rPr>
      <t>b)</t>
    </r>
    <r>
      <rPr>
        <sz val="12"/>
        <rFont val="Arial"/>
        <family val="2"/>
      </rPr>
      <t xml:space="preserve"> Desarrollos en condominio:</t>
    </r>
  </si>
  <si>
    <t xml:space="preserve">1. Habitacionales          </t>
  </si>
  <si>
    <t xml:space="preserve">2. Habitacionales de 1 a 24  viviendas       </t>
  </si>
  <si>
    <t xml:space="preserve">2. Comerciales                         </t>
  </si>
  <si>
    <t xml:space="preserve">3. De servicios                                                                                               </t>
  </si>
  <si>
    <t xml:space="preserve">4. Turísticos        </t>
  </si>
  <si>
    <t xml:space="preserve">5. Industriales                       </t>
  </si>
  <si>
    <t xml:space="preserve">6. Mixtos de usos compatibles            </t>
  </si>
  <si>
    <r>
      <rPr>
        <b/>
        <sz val="12"/>
        <rFont val="Arial"/>
        <family val="2"/>
      </rPr>
      <t>II.</t>
    </r>
    <r>
      <rPr>
        <sz val="12"/>
        <rFont val="Arial"/>
        <family val="2"/>
      </rPr>
      <t xml:space="preserve"> Por la revisión de proyectos para la aprobación de la traza, por  metro cuadrado de superficie vendible.</t>
    </r>
  </si>
  <si>
    <r>
      <rPr>
        <b/>
        <sz val="12"/>
        <rFont val="Arial"/>
        <family val="2"/>
      </rPr>
      <t>a)</t>
    </r>
    <r>
      <rPr>
        <sz val="12"/>
        <rFont val="Arial"/>
        <family val="2"/>
      </rPr>
      <t xml:space="preserve"> Fraccionamientos</t>
    </r>
  </si>
  <si>
    <t xml:space="preserve">1. Residenciales  A, B y C                      </t>
  </si>
  <si>
    <t xml:space="preserve">2. Habitación popular o de interés social         </t>
  </si>
  <si>
    <t xml:space="preserve">3. Urbanización progresiva                 </t>
  </si>
  <si>
    <t xml:space="preserve">5. Turístico,  recreativo-deportivo             </t>
  </si>
  <si>
    <t xml:space="preserve">6. Industria ligera, mediana y pesada          </t>
  </si>
  <si>
    <t xml:space="preserve">8. Agropecuarios         </t>
  </si>
  <si>
    <r>
      <rPr>
        <b/>
        <sz val="12"/>
        <rFont val="Arial"/>
        <family val="2"/>
      </rPr>
      <t>b)</t>
    </r>
    <r>
      <rPr>
        <sz val="12"/>
        <rFont val="Arial"/>
        <family val="2"/>
      </rPr>
      <t xml:space="preserve"> Desarrollos en condominio</t>
    </r>
  </si>
  <si>
    <t xml:space="preserve">1. Habitacionales    </t>
  </si>
  <si>
    <t xml:space="preserve">2. Comerciales o de servicios                  </t>
  </si>
  <si>
    <t xml:space="preserve">3. Turísticos     </t>
  </si>
  <si>
    <t xml:space="preserve">4. Industriales          </t>
  </si>
  <si>
    <t xml:space="preserve">5. Mixtos de usos compatibles   </t>
  </si>
  <si>
    <r>
      <rPr>
        <b/>
        <strike/>
        <sz val="12"/>
        <rFont val="Arial"/>
        <family val="2"/>
      </rPr>
      <t>III.</t>
    </r>
    <r>
      <rPr>
        <strike/>
        <sz val="12"/>
        <rFont val="Arial"/>
        <family val="2"/>
      </rPr>
      <t xml:space="preserve">  Por autorización de fraccionamiento por m</t>
    </r>
    <r>
      <rPr>
        <strike/>
        <vertAlign val="superscript"/>
        <sz val="12"/>
        <rFont val="Arial"/>
        <family val="2"/>
      </rPr>
      <t>2</t>
    </r>
    <r>
      <rPr>
        <strike/>
        <sz val="12"/>
        <rFont val="Arial"/>
        <family val="2"/>
      </rPr>
      <t xml:space="preserve"> de superficie vendible.</t>
    </r>
  </si>
  <si>
    <r>
      <rPr>
        <b/>
        <sz val="12"/>
        <rFont val="Arial"/>
        <family val="2"/>
      </rPr>
      <t>III</t>
    </r>
    <r>
      <rPr>
        <sz val="12"/>
        <rFont val="Arial"/>
        <family val="2"/>
      </rPr>
      <t>.  Por la revisión de proyectos para la autorización de obras de urbanización.</t>
    </r>
  </si>
  <si>
    <r>
      <rPr>
        <b/>
        <sz val="12"/>
        <rFont val="Arial"/>
        <family val="2"/>
      </rPr>
      <t xml:space="preserve">a) </t>
    </r>
    <r>
      <rPr>
        <sz val="12"/>
        <rFont val="Arial"/>
        <family val="2"/>
      </rPr>
      <t>Por lote en fraccionamientos residenciales, de habitación popular, urbanización progresiva, campestres, turístico, recreativo-deportivo, industriales, comerciales, agropecuarios y desarrollos en condominio.</t>
    </r>
  </si>
  <si>
    <r>
      <t xml:space="preserve"> </t>
    </r>
    <r>
      <rPr>
        <b/>
        <sz val="12"/>
        <rFont val="Arial"/>
        <family val="2"/>
      </rPr>
      <t xml:space="preserve">b) </t>
    </r>
    <r>
      <rPr>
        <sz val="12"/>
        <rFont val="Arial"/>
        <family val="2"/>
      </rPr>
      <t>Por metro cuadrado de superficie vendible en desarrollo en condominio habitacional.</t>
    </r>
  </si>
  <si>
    <r>
      <rPr>
        <b/>
        <sz val="12"/>
        <rFont val="Arial"/>
        <family val="2"/>
      </rPr>
      <t xml:space="preserve">IV. </t>
    </r>
    <r>
      <rPr>
        <sz val="12"/>
        <rFont val="Arial"/>
        <family val="2"/>
      </rPr>
      <t xml:space="preserve"> Por supervisión de obra con base al proyecto y presupuesto aprobado de las obras por ejecutar se aplicará:     </t>
    </r>
  </si>
  <si>
    <r>
      <rPr>
        <b/>
        <sz val="12"/>
        <rFont val="Arial"/>
        <family val="2"/>
      </rPr>
      <t>a)</t>
    </r>
    <r>
      <rPr>
        <sz val="12"/>
        <rFont val="Arial"/>
        <family val="2"/>
      </rPr>
      <t xml:space="preserve"> El 1% en los fraccionamientos de urbanización progresiva, aplicado sobre el presupuesto de las obras de red de agua potable, red de drenaje y guarniciones.</t>
    </r>
  </si>
  <si>
    <r>
      <rPr>
        <b/>
        <sz val="12"/>
        <rFont val="Arial"/>
        <family val="2"/>
      </rPr>
      <t>b)</t>
    </r>
    <r>
      <rPr>
        <sz val="12"/>
        <rFont val="Arial"/>
        <family val="2"/>
      </rPr>
      <t xml:space="preserve"> El 1.5% tratándose de los demás fraccionamientos y conjuntos habitacionales.</t>
    </r>
  </si>
  <si>
    <r>
      <rPr>
        <b/>
        <sz val="12"/>
        <rFont val="Arial"/>
        <family val="2"/>
      </rPr>
      <t>V.</t>
    </r>
    <r>
      <rPr>
        <sz val="12"/>
        <rFont val="Arial"/>
        <family val="2"/>
      </rPr>
      <t xml:space="preserve"> Por permiso de venta de lotes por M</t>
    </r>
    <r>
      <rPr>
        <vertAlign val="superscript"/>
        <sz val="12"/>
        <rFont val="Arial"/>
        <family val="2"/>
      </rPr>
      <t>2</t>
    </r>
    <r>
      <rPr>
        <sz val="12"/>
        <rFont val="Arial"/>
        <family val="2"/>
      </rPr>
      <t xml:space="preserve"> de superficie vendible.</t>
    </r>
  </si>
  <si>
    <r>
      <rPr>
        <b/>
        <sz val="12"/>
        <rFont val="Arial"/>
        <family val="2"/>
      </rPr>
      <t>VI.</t>
    </r>
    <r>
      <rPr>
        <sz val="12"/>
        <rFont val="Arial"/>
        <family val="2"/>
      </rPr>
      <t xml:space="preserve"> Por permiso de modificación de traza por M</t>
    </r>
    <r>
      <rPr>
        <vertAlign val="superscript"/>
        <sz val="12"/>
        <rFont val="Arial"/>
        <family val="2"/>
      </rPr>
      <t>2</t>
    </r>
    <r>
      <rPr>
        <sz val="12"/>
        <rFont val="Arial"/>
        <family val="2"/>
      </rPr>
      <t xml:space="preserve"> de superficie vendible.</t>
    </r>
  </si>
  <si>
    <r>
      <rPr>
        <b/>
        <sz val="12"/>
        <rFont val="Arial"/>
        <family val="2"/>
      </rPr>
      <t>VII.</t>
    </r>
    <r>
      <rPr>
        <sz val="12"/>
        <rFont val="Arial"/>
        <family val="2"/>
      </rPr>
      <t xml:space="preserve"> Por la evaluación de compatibilidad.</t>
    </r>
  </si>
  <si>
    <t>SECCIÓN DECIMOCUARTA</t>
  </si>
  <si>
    <t xml:space="preserve">POR LA EXPEDICIÓN DE LICENCIAS O PERMISOS </t>
  </si>
  <si>
    <t>PARA EL ESTABLECIMIENTO DE ANUNCIOS</t>
  </si>
  <si>
    <r>
      <t>Artículo 27</t>
    </r>
    <r>
      <rPr>
        <sz val="12"/>
        <rFont val="Arial"/>
        <family val="2"/>
      </rPr>
      <t>. Los derechos por la expedición de licencias o permisos para el establecimiento de anuncios se causarán y liquidarán conforme a la siguiente:</t>
    </r>
  </si>
  <si>
    <r>
      <rPr>
        <b/>
        <sz val="12"/>
        <rFont val="Arial"/>
        <family val="2"/>
      </rPr>
      <t>I.</t>
    </r>
    <r>
      <rPr>
        <sz val="12"/>
        <rFont val="Arial"/>
        <family val="2"/>
      </rPr>
      <t xml:space="preserve">  Permisos </t>
    </r>
    <r>
      <rPr>
        <sz val="12"/>
        <rFont val="Arial"/>
        <family val="2"/>
      </rPr>
      <t>para el establecimiento de anuncios, por metro cuadrado y vigencia de 12 meses, con excepción del inciso g) a considerarse por 30 días.</t>
    </r>
  </si>
  <si>
    <t xml:space="preserve">Tipo                                                    </t>
  </si>
  <si>
    <t>Cuota</t>
  </si>
  <si>
    <t xml:space="preserve">a) Sobrepuestos adosados al muro de fachada  </t>
  </si>
  <si>
    <t xml:space="preserve">b) Espectaculares                                </t>
  </si>
  <si>
    <t xml:space="preserve">c) Giratorios       </t>
  </si>
  <si>
    <t>d) Electrónicos no luminosos</t>
  </si>
  <si>
    <t>e) Tipo bandera</t>
  </si>
  <si>
    <t xml:space="preserve">f) Bancas y cobertizos publicitarios, por pieza   </t>
  </si>
  <si>
    <t xml:space="preserve">g) Pinta de bardas     </t>
  </si>
  <si>
    <t xml:space="preserve">h) Toldos    </t>
  </si>
  <si>
    <t xml:space="preserve">i) En Comercios ambulantes, por vehículo    </t>
  </si>
  <si>
    <t xml:space="preserve">j) Señalización,   por pieza      </t>
  </si>
  <si>
    <r>
      <rPr>
        <b/>
        <sz val="12"/>
        <rFont val="Arial"/>
        <family val="2"/>
      </rPr>
      <t xml:space="preserve">II. </t>
    </r>
    <r>
      <rPr>
        <sz val="12"/>
        <rFont val="Arial"/>
        <family val="2"/>
      </rPr>
      <t xml:space="preserve"> Por cada anuncio colocado en vehículos de servicio público urbano y    suburbano considerando como unidad  el vehículo  sobre el que se colocará la misma, y con vigencia de 30 días por unidad.</t>
    </r>
  </si>
  <si>
    <r>
      <rPr>
        <b/>
        <sz val="12"/>
        <rFont val="Arial"/>
        <family val="2"/>
      </rPr>
      <t>III</t>
    </r>
    <r>
      <rPr>
        <sz val="12"/>
        <rFont val="Arial"/>
        <family val="2"/>
      </rPr>
      <t>. Por anuncio móvil o temporal, por pieza y con vigencia máxima de 15 días:</t>
    </r>
  </si>
  <si>
    <t xml:space="preserve">c) Carpas  </t>
  </si>
  <si>
    <t>e) Carteleras en la vía pública</t>
  </si>
  <si>
    <r>
      <rPr>
        <b/>
        <sz val="12"/>
        <rFont val="Arial"/>
        <family val="2"/>
      </rPr>
      <t>IV.</t>
    </r>
    <r>
      <rPr>
        <sz val="12"/>
        <rFont val="Arial"/>
        <family val="2"/>
      </rPr>
      <t xml:space="preserve"> Inflables y globos aerostáticos  por  pieza y  por día. </t>
    </r>
  </si>
  <si>
    <t>f) Pendones por pieza.</t>
  </si>
  <si>
    <r>
      <t xml:space="preserve">El otorgamiento </t>
    </r>
    <r>
      <rPr>
        <b/>
        <sz val="12"/>
        <rFont val="Arial"/>
        <family val="2"/>
      </rPr>
      <t xml:space="preserve"> </t>
    </r>
    <r>
      <rPr>
        <sz val="12"/>
        <rFont val="Arial"/>
        <family val="2"/>
      </rPr>
      <t>del permiso in</t>
    </r>
    <r>
      <rPr>
        <sz val="12"/>
        <rFont val="Arial"/>
        <family val="2"/>
      </rPr>
      <t>cluye trabajos de supervisión y revisión del proyecto de ubicación, contenido y estructura del anuncio.</t>
    </r>
  </si>
  <si>
    <r>
      <rPr>
        <b/>
        <sz val="12"/>
        <rFont val="Arial"/>
        <family val="2"/>
      </rPr>
      <t>V.</t>
    </r>
    <r>
      <rPr>
        <sz val="12"/>
        <rFont val="Arial"/>
        <family val="2"/>
      </rPr>
      <t xml:space="preserve"> Por</t>
    </r>
    <r>
      <rPr>
        <b/>
        <sz val="12"/>
        <color indexed="10"/>
        <rFont val="Arial"/>
        <family val="2"/>
      </rPr>
      <t xml:space="preserve"> </t>
    </r>
    <r>
      <rPr>
        <sz val="12"/>
        <rFont val="Arial"/>
        <family val="2"/>
      </rPr>
      <t>permiso</t>
    </r>
    <r>
      <rPr>
        <b/>
        <sz val="12"/>
        <color indexed="10"/>
        <rFont val="Arial"/>
        <family val="2"/>
      </rPr>
      <t xml:space="preserve"> </t>
    </r>
    <r>
      <rPr>
        <sz val="12"/>
        <rFont val="Arial"/>
        <family val="2"/>
      </rPr>
      <t>de regularización de los conceptos contenidos en el presente artículo se cobrará el 50% adicional a la cuota correspondiente.</t>
    </r>
  </si>
  <si>
    <r>
      <rPr>
        <b/>
        <sz val="12"/>
        <rFont val="Arial"/>
        <family val="2"/>
      </rPr>
      <t xml:space="preserve">VI. </t>
    </r>
    <r>
      <rPr>
        <sz val="12"/>
        <rFont val="Arial"/>
        <family val="2"/>
      </rPr>
      <t xml:space="preserve"> Por prórroga de los conceptos contenidos en el presente artículo  se cobrará el 50% de la cuota correspondiente.</t>
    </r>
  </si>
  <si>
    <r>
      <rPr>
        <b/>
        <sz val="12"/>
        <rFont val="Arial"/>
        <family val="2"/>
      </rPr>
      <t>VII.</t>
    </r>
    <r>
      <rPr>
        <sz val="12"/>
        <rFont val="Arial"/>
        <family val="2"/>
      </rPr>
      <t xml:space="preserve">  Por regularización de prórroga de los conceptos contenidos en el presente artículo, se cobrará el 75% de la cuota correspondiente.</t>
    </r>
  </si>
  <si>
    <t>SECCIÓN DECIMOQUINTA</t>
  </si>
  <si>
    <t>POR LA EXPEDICIÓN DE PERMISOS EVENTUALES PARA LA</t>
  </si>
  <si>
    <t>VENTA DE BEBIDAS ALCOHÓLICAS</t>
  </si>
  <si>
    <r>
      <t>Artículo 28.</t>
    </r>
    <r>
      <rPr>
        <sz val="12"/>
        <rFont val="Arial"/>
        <family val="2"/>
      </rPr>
      <t xml:space="preserve"> Los derechos por la expedición de permisos eventuales para la venta de bebidas alcohólicas, se causarán y liquidarán de conformidad  a la siguiente:</t>
    </r>
  </si>
  <si>
    <r>
      <rPr>
        <b/>
        <sz val="12"/>
        <rFont val="Arial"/>
        <family val="2"/>
      </rPr>
      <t>I.</t>
    </r>
    <r>
      <rPr>
        <sz val="12"/>
        <rFont val="Arial"/>
        <family val="2"/>
      </rPr>
      <t xml:space="preserve"> Por </t>
    </r>
    <r>
      <rPr>
        <sz val="12"/>
        <rFont val="Arial"/>
        <family val="2"/>
      </rPr>
      <t xml:space="preserve">venta de bebidas alcohólicas, </t>
    </r>
    <r>
      <rPr>
        <sz val="12"/>
        <rFont val="Arial"/>
        <family val="2"/>
      </rPr>
      <t>costo</t>
    </r>
    <r>
      <rPr>
        <sz val="12"/>
        <rFont val="Arial"/>
        <family val="2"/>
      </rPr>
      <t xml:space="preserve"> por día</t>
    </r>
  </si>
  <si>
    <r>
      <rPr>
        <b/>
        <sz val="12"/>
        <rFont val="Arial"/>
        <family val="2"/>
      </rPr>
      <t xml:space="preserve">II.  </t>
    </r>
    <r>
      <rPr>
        <sz val="12"/>
        <rFont val="Arial"/>
        <family val="2"/>
      </rPr>
      <t>Permiso de ampliación de horario para el expendio de bebidas alcohólicas por hora mes</t>
    </r>
  </si>
  <si>
    <r>
      <t>Artículo 29.</t>
    </r>
    <r>
      <rPr>
        <sz val="12"/>
        <rFont val="Arial"/>
        <family val="2"/>
      </rPr>
      <t xml:space="preserve"> Los derechos a que se refiere el artículo anterior, deberán ser cubiertos antes del inicio de la actividad de que se trate.</t>
    </r>
  </si>
  <si>
    <t>SECCIÓN DÉCIMA SEXTA</t>
  </si>
  <si>
    <t>POR SERVICIOS EN MATERIA AMBIENTAL</t>
  </si>
  <si>
    <r>
      <t>Artículo 30.</t>
    </r>
    <r>
      <rPr>
        <sz val="12"/>
        <rFont val="Arial"/>
        <family val="2"/>
      </rPr>
      <t xml:space="preserve"> Los derechos por servicios en materia ambiental se causarán y liquidarán de conformidad con la siguiente:</t>
    </r>
  </si>
  <si>
    <r>
      <rPr>
        <b/>
        <sz val="12"/>
        <rFont val="Arial"/>
        <family val="2"/>
      </rPr>
      <t xml:space="preserve">I. </t>
    </r>
    <r>
      <rPr>
        <sz val="12"/>
        <rFont val="Arial"/>
        <family val="2"/>
      </rPr>
      <t>Por la evaluación del impacto ambiental, por dictamen:</t>
    </r>
  </si>
  <si>
    <t>a) General</t>
  </si>
  <si>
    <t xml:space="preserve">1. Modalidad "A"       </t>
  </si>
  <si>
    <t xml:space="preserve">2. Modalidad "B"        </t>
  </si>
  <si>
    <t xml:space="preserve">3. Modalidad "C"     </t>
  </si>
  <si>
    <t xml:space="preserve">b) Modalidad intermedia  </t>
  </si>
  <si>
    <t xml:space="preserve">c) Específica   </t>
  </si>
  <si>
    <r>
      <rPr>
        <b/>
        <sz val="12"/>
        <rFont val="Arial"/>
        <family val="2"/>
      </rPr>
      <t>II.</t>
    </r>
    <r>
      <rPr>
        <sz val="12"/>
        <rFont val="Arial"/>
        <family val="2"/>
      </rPr>
      <t xml:space="preserve"> Por la evaluación del estudio de riesgo   </t>
    </r>
  </si>
  <si>
    <r>
      <rPr>
        <b/>
        <sz val="12"/>
        <rFont val="Arial"/>
        <family val="2"/>
      </rPr>
      <t xml:space="preserve">III. </t>
    </r>
    <r>
      <rPr>
        <sz val="12"/>
        <rFont val="Arial"/>
        <family val="2"/>
      </rPr>
      <t xml:space="preserve">Autorización de poda </t>
    </r>
  </si>
  <si>
    <r>
      <rPr>
        <b/>
        <sz val="12"/>
        <rFont val="Arial"/>
        <family val="2"/>
      </rPr>
      <t>IV.</t>
    </r>
    <r>
      <rPr>
        <sz val="12"/>
        <rFont val="Arial"/>
        <family val="2"/>
      </rPr>
      <t xml:space="preserve"> Autorización para afectaciones arbóreas </t>
    </r>
  </si>
  <si>
    <t xml:space="preserve"> a) Riesgo inminente, por árbol retirado                                        </t>
  </si>
  <si>
    <t xml:space="preserve"> b) Riesgo, por árbol retirado</t>
  </si>
  <si>
    <r>
      <rPr>
        <b/>
        <sz val="12"/>
        <rFont val="Arial"/>
        <family val="2"/>
      </rPr>
      <t>V.</t>
    </r>
    <r>
      <rPr>
        <sz val="12"/>
        <rFont val="Arial"/>
        <family val="2"/>
      </rPr>
      <t xml:space="preserve"> Dictamen técnico ecológico                                   </t>
    </r>
  </si>
  <si>
    <t xml:space="preserve">a)  Dictamen técnico ecológico </t>
  </si>
  <si>
    <t xml:space="preserve">b) Estudio de ruido  </t>
  </si>
  <si>
    <r>
      <rPr>
        <b/>
        <sz val="12"/>
        <rFont val="Arial"/>
        <family val="2"/>
      </rPr>
      <t xml:space="preserve">VI. </t>
    </r>
    <r>
      <rPr>
        <sz val="12"/>
        <rFont val="Arial"/>
        <family val="2"/>
      </rPr>
      <t xml:space="preserve">Visita técnica o supervisión especializada  </t>
    </r>
  </si>
  <si>
    <t>SECCIÓN DÉCIMA SÉPTIMA</t>
  </si>
  <si>
    <t>POR LA EXPEDICIÓN DE CERTIFICADOS, CERTIFICACIONES Y CONSTANCIAS</t>
  </si>
  <si>
    <r>
      <t>Artículo 31.</t>
    </r>
    <r>
      <rPr>
        <sz val="12"/>
        <rFont val="Arial"/>
        <family val="2"/>
      </rPr>
      <t xml:space="preserve"> Los derechos por la expedición de certificados, certificaciones y constancias se causarán y liquidarán de conformidad con la siguiente:</t>
    </r>
  </si>
  <si>
    <r>
      <rPr>
        <b/>
        <sz val="12"/>
        <rFont val="Arial"/>
        <family val="2"/>
      </rPr>
      <t>I.</t>
    </r>
    <r>
      <rPr>
        <sz val="12"/>
        <rFont val="Arial"/>
        <family val="2"/>
      </rPr>
      <t xml:space="preserve"> Constancias de valor fiscal de la propiedad raíz  </t>
    </r>
  </si>
  <si>
    <r>
      <rPr>
        <b/>
        <sz val="12"/>
        <rFont val="Arial"/>
        <family val="2"/>
      </rPr>
      <t xml:space="preserve">II. </t>
    </r>
    <r>
      <rPr>
        <sz val="12"/>
        <rFont val="Arial"/>
        <family val="2"/>
      </rPr>
      <t xml:space="preserve">Constancias del estado de cuenta de no adeudo por concepto de impuestos, derechos y aprovechamientos.    </t>
    </r>
  </si>
  <si>
    <r>
      <rPr>
        <b/>
        <sz val="12"/>
        <rFont val="Arial"/>
        <family val="2"/>
      </rPr>
      <t>III.</t>
    </r>
    <r>
      <rPr>
        <sz val="12"/>
        <rFont val="Arial"/>
        <family val="2"/>
      </rPr>
      <t xml:space="preserve"> Constancias que expidan las dependencias o entidades de la Administración Pública Municipal </t>
    </r>
  </si>
  <si>
    <r>
      <rPr>
        <b/>
        <sz val="12"/>
        <rFont val="Arial"/>
        <family val="2"/>
      </rPr>
      <t>IV.</t>
    </r>
    <r>
      <rPr>
        <sz val="12"/>
        <rFont val="Arial"/>
        <family val="2"/>
      </rPr>
      <t xml:space="preserve"> Por las certificaciones que expida el Secretario del Ayuntamiento por hoja.</t>
    </r>
  </si>
  <si>
    <r>
      <t xml:space="preserve">V. </t>
    </r>
    <r>
      <rPr>
        <sz val="12"/>
        <rFont val="Arial"/>
        <family val="2"/>
      </rPr>
      <t xml:space="preserve"> Certificación de clave catastral, expedida por la Tesorería Municipal.</t>
    </r>
  </si>
  <si>
    <r>
      <t xml:space="preserve">VI. </t>
    </r>
    <r>
      <rPr>
        <sz val="12"/>
        <rFont val="Arial"/>
        <family val="2"/>
      </rPr>
      <t xml:space="preserve"> Cartas de origen.</t>
    </r>
  </si>
  <si>
    <t>a) Por cada registro de 1 a 5 movimientos.</t>
  </si>
  <si>
    <t>b) Por cada registro de 6 a 10 movimientos</t>
  </si>
  <si>
    <t>SECCIÓN DECIMOCTAVA</t>
  </si>
  <si>
    <t>POR SERVICIOS EN MATERIA DE ACCESO A LA INFORMACIÓN PÚBLICA</t>
  </si>
  <si>
    <r>
      <t>Artículo 32</t>
    </r>
    <r>
      <rPr>
        <sz val="12"/>
        <rFont val="Arial"/>
        <family val="2"/>
      </rPr>
      <t>. Los derechos por los servicios de acceso a la información pública cuando medie solicitud, se causarán y liquidarán conforme a las siguientes cuotas:</t>
    </r>
  </si>
  <si>
    <t xml:space="preserve">1. Copia simple tamaño carta     </t>
  </si>
  <si>
    <t xml:space="preserve"> 2.  Copia simple tamaño oficio     </t>
  </si>
  <si>
    <t xml:space="preserve">  SECCIÓN DECIMONOVENA</t>
  </si>
  <si>
    <t>POR LOS SERVICIOS DE ASISTENCIA Y SALUD PÚBLICA</t>
  </si>
  <si>
    <r>
      <t>Artículo 33.</t>
    </r>
    <r>
      <rPr>
        <sz val="12"/>
        <rFont val="Arial"/>
        <family val="2"/>
      </rPr>
      <t xml:space="preserve"> Por la prestación de los servicios de asistencia y salud pública se causarán y liquidarán los derechos de conformidad a la siguiente:</t>
    </r>
  </si>
  <si>
    <r>
      <rPr>
        <b/>
        <sz val="12"/>
        <rFont val="Arial"/>
        <family val="2"/>
      </rPr>
      <t xml:space="preserve">I. </t>
    </r>
    <r>
      <rPr>
        <sz val="12"/>
        <rFont val="Arial"/>
        <family val="2"/>
      </rPr>
      <t>Por la estancia infantil del DIF municipal y centros asistenciales de desarrollo infantil "El Encino" y " Las Rinconadas":</t>
    </r>
  </si>
  <si>
    <t>a) Cuota mensual</t>
  </si>
  <si>
    <t>b) Inscripción  anual</t>
  </si>
  <si>
    <r>
      <rPr>
        <b/>
        <sz val="12"/>
        <rFont val="Arial"/>
        <family val="2"/>
      </rPr>
      <t xml:space="preserve">II. </t>
    </r>
    <r>
      <rPr>
        <sz val="12"/>
        <rFont val="Arial"/>
        <family val="2"/>
      </rPr>
      <t>Por los servicios en materia de psicología y taller en centros de desarrollo social:</t>
    </r>
  </si>
  <si>
    <t>a) Por Taller en centro de desarrollo social</t>
  </si>
  <si>
    <t>b) Por consulta y sesión de psicología</t>
  </si>
  <si>
    <r>
      <rPr>
        <b/>
        <sz val="12"/>
        <rFont val="Arial"/>
        <family val="2"/>
      </rPr>
      <t xml:space="preserve">III. </t>
    </r>
    <r>
      <rPr>
        <sz val="12"/>
        <rFont val="Arial"/>
        <family val="2"/>
      </rPr>
      <t>Por los servicios prestados en la Unidad Municipal de Rehabilitación:</t>
    </r>
  </si>
  <si>
    <t>a) Por sesión de terapia física</t>
  </si>
  <si>
    <t>b) Por sesión de estimulación múltiple</t>
  </si>
  <si>
    <t>c) Por terapia de lenguaje</t>
  </si>
  <si>
    <t>d) Por sesiones de equinoterapia</t>
  </si>
  <si>
    <t>e) Por constancia médica</t>
  </si>
  <si>
    <t>f) Por consulta especializada (1a Sesión)</t>
  </si>
  <si>
    <t>g) Por consulta especializada (subsecuente)</t>
  </si>
  <si>
    <t>h) Por sesión de audiometría</t>
  </si>
  <si>
    <t>i) Por molde auditivo</t>
  </si>
  <si>
    <r>
      <rPr>
        <b/>
        <sz val="12"/>
        <rFont val="Arial"/>
        <family val="2"/>
      </rPr>
      <t>IV</t>
    </r>
    <r>
      <rPr>
        <sz val="12"/>
        <rFont val="Arial"/>
        <family val="2"/>
      </rPr>
      <t>. Por los servicios prestados en materia de Control Canino:</t>
    </r>
  </si>
  <si>
    <t>a) Observación del animal agresor, por día.</t>
  </si>
  <si>
    <t>b) Por traslado del cadáver del animal</t>
  </si>
  <si>
    <t>c) Por pensión de animal, por día.</t>
  </si>
  <si>
    <t>d) Por sacrificio de animal con anestesia.</t>
  </si>
  <si>
    <t>e) Por esterilización de perro o gato macho, fuera de campaña.</t>
  </si>
  <si>
    <t>f) Por traslado de animal a domicilio particular.</t>
  </si>
  <si>
    <t>g) Incineración de perro o gato, por animal</t>
  </si>
  <si>
    <t xml:space="preserve">  SECCIÓN VIGESIMA</t>
  </si>
  <si>
    <t>POR SERVICIO PÚBLICO DE ALUMBRADO</t>
  </si>
  <si>
    <r>
      <t>Artículo 34.</t>
    </r>
    <r>
      <rPr>
        <sz val="12"/>
        <rFont val="Arial"/>
        <family val="2"/>
      </rPr>
      <t xml:space="preserve">  Los derechos por la prestación de servicios de alumbrado público, se causarán y liquidarán de conformidad con lo dispuesto por la Ley de Hacienda para los Municipios del Estado de Guanajuato y el presente Ordenamiento, y con base en la siguiente:</t>
    </r>
  </si>
  <si>
    <t>I.</t>
  </si>
  <si>
    <t>Mensual</t>
  </si>
  <si>
    <t>II.</t>
  </si>
  <si>
    <t>Bimestral</t>
  </si>
  <si>
    <t>Los usuarios de este servicio que no tengan cuenta con la Comisión Federal de Electricidad, pagarán este derecho en los periodos y a través de los recibos que para tal efecto expida la Tesorería Municipal.</t>
  </si>
  <si>
    <t>CAPITULO QUINTO</t>
  </si>
  <si>
    <t>DE LAS CONTRIBUCIONES ESPECIALES</t>
  </si>
  <si>
    <t>SECCIÓN  PRIMERA</t>
  </si>
  <si>
    <t>POR EJECUCIÓN DE OBRAS PÚBLICAS</t>
  </si>
  <si>
    <t xml:space="preserve">CAPITULO SEXTO </t>
  </si>
  <si>
    <t>DE LOS PRODUCTOS</t>
  </si>
  <si>
    <t>CAPITULO SÉPTIMO</t>
  </si>
  <si>
    <t>DE LOS APROVECHAMIENTOS</t>
  </si>
  <si>
    <t>.</t>
  </si>
  <si>
    <t>Los recargos se causarán por cada mes o fracción que transcurra a partir de la fecha de la exigibilidad, hasta que se efectúe el pago, hasta por 5 años y se calcularán sobre el total del crédito fiscal, excluyendo los propios recargos, la indemnización a que se refiere el articulo 46 de la Ley de Hacienda para los Municipios del Estado de Guanajuato, los gastos de ejecución y las multas por infracciones a las leyes fiscales.</t>
  </si>
  <si>
    <t>Cuándo no se pague un crédito fiscal al Sistema Municipal de Agua Potable y Alcantarillado de Guanajuato, en la fecha o dentro del plazo señalado en las disposiciones respectivas, se cobrarán recargos a la tasa del 2 % mensual.</t>
  </si>
  <si>
    <t>I. Por el requerimiento de pago;</t>
  </si>
  <si>
    <t>II. Por el embargo; y</t>
  </si>
  <si>
    <t>III. Por la del remate.</t>
  </si>
  <si>
    <t>Cuando en los casos de las fracciones anteriores, el 2% del adeudo sea inferior a dos veces la Unidad de Medida y Actualización diaria, se cobrará esta cantidad en vez del 2% del adeudo.</t>
  </si>
  <si>
    <t>En ningún caso los gastos de ejecución a que se refiere cada una de las fracciones anteriores, podrán exceder de la cantidad que represente tres veces la Unidad de Medida y Actualización mensual.</t>
  </si>
  <si>
    <t>Los aprovechamientos por concepto de multas administrativas se cubrirán conforme a las tarifas establecidas en los reglamentos municipales.</t>
  </si>
  <si>
    <t>CAPITULO OCTAVO</t>
  </si>
  <si>
    <t>DE LAS PARTICIPACIONES FEDERALES</t>
  </si>
  <si>
    <t>CAPITULO NOVENO</t>
  </si>
  <si>
    <t>DE LOS INGRESOS EXTRAORDINARIOS</t>
  </si>
  <si>
    <t>APOYO EXTRAORDINARIO</t>
  </si>
  <si>
    <t>CAPITULO DÉCIMO</t>
  </si>
  <si>
    <t>DE LAS FACILIDADES ADMINISTRATIVAS Y ESTÍMULOS FISCALES</t>
  </si>
  <si>
    <t>DEL IMPUESTO PREDIAL</t>
  </si>
  <si>
    <t>Artículo 45. Los contribuyentes del impuesto predial que cubran anticipadamente el impuesto por la anualidad de este impuesto,  excepto los que tributen bajo cuota mínima, tendrán un descuento del: 20% si lo hacen en el mes de enero.</t>
  </si>
  <si>
    <t>POR LOS SERVICIOS DE AGUA POTABLE, DRENAJE, ALCANTARILLADO, TRATAMIENTO Y DISPOSICIÓN FINAL DE AGUAS RESIDUALES</t>
  </si>
  <si>
    <r>
      <t>Artículo 46.</t>
    </r>
    <r>
      <rPr>
        <sz val="12"/>
        <rFont val="Arial"/>
        <family val="2"/>
      </rPr>
      <t xml:space="preserve"> Los usuarios de agua potable, tendrán los siguientes beneficios:
I. Cuando se establezcan programas de actualización del padrón de usuarios, el Sistema Municipal de Agua Potable y Alcantarillado de Guanajuato, procederá a ejecutar los cambios de titular, sin cargo al usuario hasta que concluya dicho programa</t>
    </r>
  </si>
  <si>
    <t>II. Tratándose de fraccionamientos habitacionales que se realicen bajo el procedimiento constructivo de urbanización progresiva, se tendrá como incentivo fiscal un descuento del 25% del total que corresponda al pago de los derechos.</t>
  </si>
  <si>
    <t>III. El Sistema Municipal de Agua potable y Alcantarillado de Guanajuato, distribuirá al 50% de la tarifa general contenida en la fracción XI inciso b) del artículo 14 de esta ley, el agua potable con pipas de sus propiedad o a su servicio, cuando existan razones para otorgar este beneficio y tenga un carácter social o de interés público</t>
  </si>
  <si>
    <t>IV. Se podrá otorgar el servicio de suministro de agua en pipas de forma gratuita, cuando existan razones de utilidad pública, de urgencia social para grupos marginados, para escuelas públicas en comunidades en situación de desabasto y de asuntos de emergencia que requieran de tal apoyo, debiendo contar en todos éstos casos, con la aprobación del Consejo Directivo</t>
  </si>
  <si>
    <t xml:space="preserve">VIII. Para los no habitacionales que soliciten incorporación mediante el suministro de agua tratada, se les cobrará cada litro por segundo de su gasto máximo diario a razón del 75% de los precios contenidos en el Artículo 14, fracción XIV inciso a) de esta Ley de Ingresos. </t>
  </si>
  <si>
    <t>POR SERVICIOS DE CASAS DE LA CULTURA Y BIBLIOTECAS PÚBLICAS</t>
  </si>
  <si>
    <t>POR SERVICIOS DE ASISTENCIA Y SALUD PÚBLICA</t>
  </si>
  <si>
    <r>
      <rPr>
        <b/>
        <sz val="12"/>
        <rFont val="Arial"/>
        <family val="2"/>
      </rPr>
      <t>I.</t>
    </r>
    <r>
      <rPr>
        <sz val="12"/>
        <rFont val="Arial"/>
        <family val="2"/>
      </rPr>
      <t xml:space="preserve"> Ingreso Familiar, neto; donde serán tomados en cuenta los siguientes elementos:</t>
    </r>
  </si>
  <si>
    <r>
      <rPr>
        <b/>
        <sz val="12"/>
        <rFont val="Arial"/>
        <family val="2"/>
      </rPr>
      <t>a)</t>
    </r>
    <r>
      <rPr>
        <sz val="12"/>
        <rFont val="Arial"/>
        <family val="2"/>
      </rPr>
      <t xml:space="preserve"> Ingresos Familiares brutos</t>
    </r>
  </si>
  <si>
    <r>
      <rPr>
        <b/>
        <sz val="12"/>
        <rFont val="Arial"/>
        <family val="2"/>
      </rPr>
      <t>b)</t>
    </r>
    <r>
      <rPr>
        <sz val="12"/>
        <rFont val="Arial"/>
        <family val="2"/>
      </rPr>
      <t xml:space="preserve"> Créditos Hipotecarios</t>
    </r>
  </si>
  <si>
    <r>
      <rPr>
        <b/>
        <sz val="12"/>
        <rFont val="Arial"/>
        <family val="2"/>
      </rPr>
      <t>c)</t>
    </r>
    <r>
      <rPr>
        <sz val="12"/>
        <rFont val="Arial"/>
        <family val="2"/>
      </rPr>
      <t xml:space="preserve"> Impuestos aplicables</t>
    </r>
  </si>
  <si>
    <r>
      <rPr>
        <b/>
        <sz val="12"/>
        <rFont val="Arial"/>
        <family val="2"/>
      </rPr>
      <t>d)</t>
    </r>
    <r>
      <rPr>
        <sz val="12"/>
        <rFont val="Arial"/>
        <family val="2"/>
      </rPr>
      <t>Gastos médicos debidamente identificados, derivados de padecimientos crónicos  y /o alguna discapacidad permanente.</t>
    </r>
  </si>
  <si>
    <r>
      <rPr>
        <b/>
        <sz val="12"/>
        <rFont val="Arial"/>
        <family val="2"/>
      </rPr>
      <t xml:space="preserve">e) </t>
    </r>
    <r>
      <rPr>
        <sz val="12"/>
        <rFont val="Arial"/>
        <family val="2"/>
      </rPr>
      <t>Gastos de alimentación</t>
    </r>
  </si>
  <si>
    <r>
      <rPr>
        <b/>
        <sz val="12"/>
        <rFont val="Arial"/>
        <family val="2"/>
      </rPr>
      <t>f)</t>
    </r>
    <r>
      <rPr>
        <sz val="12"/>
        <rFont val="Arial"/>
        <family val="2"/>
      </rPr>
      <t xml:space="preserve"> Servicios básicos (agua, luz, alcantarillado y gas)</t>
    </r>
  </si>
  <si>
    <r>
      <rPr>
        <b/>
        <sz val="12"/>
        <rFont val="Arial"/>
        <family val="2"/>
      </rPr>
      <t xml:space="preserve">g) </t>
    </r>
    <r>
      <rPr>
        <sz val="12"/>
        <rFont val="Arial"/>
        <family val="2"/>
      </rPr>
      <t>Servicio telefónico</t>
    </r>
  </si>
  <si>
    <r>
      <rPr>
        <b/>
        <sz val="12"/>
        <rFont val="Arial"/>
        <family val="2"/>
      </rPr>
      <t>h)</t>
    </r>
    <r>
      <rPr>
        <sz val="12"/>
        <rFont val="Arial"/>
        <family val="2"/>
      </rPr>
      <t xml:space="preserve"> Pago de la vivienda que habita</t>
    </r>
  </si>
  <si>
    <r>
      <rPr>
        <b/>
        <sz val="12"/>
        <rFont val="Arial"/>
        <family val="2"/>
      </rPr>
      <t>i)</t>
    </r>
    <r>
      <rPr>
        <sz val="12"/>
        <rFont val="Arial"/>
        <family val="2"/>
      </rPr>
      <t xml:space="preserve"> Colegiaturas escolares de los padres y/o algún miembro de la familia.</t>
    </r>
  </si>
  <si>
    <r>
      <rPr>
        <b/>
        <sz val="12"/>
        <rFont val="Arial"/>
        <family val="2"/>
      </rPr>
      <t>j)</t>
    </r>
    <r>
      <rPr>
        <sz val="12"/>
        <rFont val="Arial"/>
        <family val="2"/>
      </rPr>
      <t xml:space="preserve"> Los demás que impactan en la situación económica de cada familia  y que sean acreditados y calificados por el sistema DIF Municipal</t>
    </r>
  </si>
  <si>
    <r>
      <rPr>
        <b/>
        <sz val="12"/>
        <rFont val="Arial"/>
        <family val="2"/>
      </rPr>
      <t>II</t>
    </r>
    <r>
      <rPr>
        <sz val="12"/>
        <rFont val="Arial"/>
        <family val="2"/>
      </rPr>
      <t>. Número de dependientes económicos;</t>
    </r>
  </si>
  <si>
    <r>
      <rPr>
        <b/>
        <sz val="12"/>
        <rFont val="Arial"/>
        <family val="2"/>
      </rPr>
      <t>III.</t>
    </r>
    <r>
      <rPr>
        <sz val="12"/>
        <rFont val="Arial"/>
        <family val="2"/>
      </rPr>
      <t xml:space="preserve"> Grado de escolaridad y acceso a los sistemas de salud;</t>
    </r>
  </si>
  <si>
    <r>
      <rPr>
        <b/>
        <sz val="12"/>
        <rFont val="Arial"/>
        <family val="2"/>
      </rPr>
      <t xml:space="preserve">IV. </t>
    </r>
    <r>
      <rPr>
        <sz val="12"/>
        <rFont val="Arial"/>
        <family val="2"/>
      </rPr>
      <t xml:space="preserve">Zona habitacional, y </t>
    </r>
  </si>
  <si>
    <r>
      <rPr>
        <b/>
        <sz val="12"/>
        <rFont val="Arial"/>
        <family val="2"/>
      </rPr>
      <t xml:space="preserve">V. </t>
    </r>
    <r>
      <rPr>
        <sz val="12"/>
        <rFont val="Arial"/>
        <family val="2"/>
      </rPr>
      <t>Edad de los solicitantes</t>
    </r>
  </si>
  <si>
    <t>Una vez analizado el estudio socioeconómico se emitirá un dictamen en donde se establecerá el porcentaje de condonación atendiendo a la siguiente tabla:</t>
  </si>
  <si>
    <t>Importe de Ingresos familiar neto mensual</t>
  </si>
  <si>
    <t>% de descuento sobre la tarifa que corresponda</t>
  </si>
  <si>
    <t xml:space="preserve">Menos de 1 salario mínimo mensual </t>
  </si>
  <si>
    <t xml:space="preserve">De 1 a 2 salario mínimo mensual </t>
  </si>
  <si>
    <t>Más de 2 y hasta 3 salario mínimo mensual</t>
  </si>
  <si>
    <t xml:space="preserve">Más de 3 y hasta 4 salario mínimo mensual </t>
  </si>
  <si>
    <t>SECCIÓN  NOVENA</t>
  </si>
  <si>
    <t>POR SERVICIOS DE ALUMBRADO PÚBLICO</t>
  </si>
  <si>
    <t>Los contribuyentes que no tributen este derecho, a través del recibo que emita la CFE, dispondrán como beneficio fiscal, de una tarifa preferencial atendiendo la cuota anualizada que corresponda al Impuesto Predial  en la tabla siguiente:</t>
  </si>
  <si>
    <t>Impuesto predial                    
Cuota anualizada mínima</t>
  </si>
  <si>
    <t>Impuesto predial      
    Cuota anualizada máxima</t>
  </si>
  <si>
    <t>Tarifa anual por 
Derecho de alumbrado público</t>
  </si>
  <si>
    <t xml:space="preserve">CAPÍTULO UNDÉCIMO </t>
  </si>
  <si>
    <t>DE LOS MEDIOS DE DEFENSA APLICABLES AL IMPUESTO PREDIAL</t>
  </si>
  <si>
    <t>SECCIÓN  ÚNICA</t>
  </si>
  <si>
    <t>DEL RECURSO DE REVISIÓN</t>
  </si>
  <si>
    <t>El recurso de revisión deberá substanciarse y resolverse en  lo conducente, conforme a lo dispuesto para el recurso de revocación establecido en la Ley de Hacienda para los Municipios del Estado de Guanajuato.</t>
  </si>
  <si>
    <t xml:space="preserve">En este recurso serán admitidos todos los medios de prueba, excepto la confesional. </t>
  </si>
  <si>
    <t>Si la autoridad municipal deja sin efectos la aplicación de la tasa diferencial para inmuebles sin edificar recurrida por el contribuyente, se aplicará la tasa general.</t>
  </si>
  <si>
    <t>CAPITULO DUODÉCIMO</t>
  </si>
  <si>
    <t>DE LOS AJUSTES</t>
  </si>
  <si>
    <t>SECCIÓN ÚNICA</t>
  </si>
  <si>
    <t xml:space="preserve"> AJUSTES TARIFARIOS</t>
  </si>
  <si>
    <r>
      <t>Artículo 55.</t>
    </r>
    <r>
      <rPr>
        <sz val="12"/>
        <rFont val="Arial"/>
        <family val="2"/>
      </rPr>
      <t xml:space="preserve">  las cantidades que resulten de la aplicación de cuotas y tarifas, se ajustarán de conformidad con la siguiente:</t>
    </r>
  </si>
  <si>
    <t xml:space="preserve"> Tabla</t>
  </si>
  <si>
    <t>Cantidades</t>
  </si>
  <si>
    <t>Unidad de Ajuste</t>
  </si>
  <si>
    <t>Desde $ 0.01 y hasta  $ 0.50</t>
  </si>
  <si>
    <t>A la unidad de peso inmediato inferior.</t>
  </si>
  <si>
    <t xml:space="preserve">Desde $ 0.51 y hasta  $ 0.99                </t>
  </si>
  <si>
    <t>A la unidad de peso inmediato superior</t>
  </si>
  <si>
    <t>T R A N S I T O R I O S</t>
  </si>
  <si>
    <r>
      <rPr>
        <b/>
        <sz val="12"/>
        <color theme="1"/>
        <rFont val="Arial"/>
        <family val="2"/>
      </rPr>
      <t>Artículo Primero.</t>
    </r>
    <r>
      <rPr>
        <sz val="12"/>
        <color theme="1"/>
        <rFont val="Arial"/>
        <family val="2"/>
      </rPr>
      <t xml:space="preserve">  La presente Ley entrará en vigor a partir del 1 de enero del año 2020, previa publicación en el Periódico Oficial del Gobierno del Estado.</t>
    </r>
  </si>
  <si>
    <r>
      <rPr>
        <b/>
        <sz val="12"/>
        <rFont val="Arial"/>
        <family val="2"/>
      </rPr>
      <t>Artículo Segundo.</t>
    </r>
    <r>
      <rPr>
        <sz val="12"/>
        <rFont val="Arial"/>
        <family val="2"/>
      </rPr>
      <t xml:space="preserve">  Cuando la Ley de Hacienda para los Municipios del Estado de Guanajuato remita a la Ley de Ingresos para los Municipios del Estado de Guanajuato se entenderá que se refiere a la presente Ley.</t>
    </r>
  </si>
  <si>
    <t>Artículo 5.  Los valores que se aplicarán a los inmuebles para el año 2020, serán los siguientes:</t>
  </si>
  <si>
    <t xml:space="preserve"> a) Valores unitarios de terreno expresados en pesos por metro cuadrado</t>
  </si>
  <si>
    <r>
      <t>Artículo 6</t>
    </r>
    <r>
      <rPr>
        <sz val="12"/>
        <color theme="1"/>
        <rFont val="Arial"/>
        <family val="2"/>
      </rPr>
      <t>.  Para la práctica de los avalúos, el municipio atenderá a las tablas contenidas en la presente Ley, considerando los valores unitarios de los inmuebles, los que se determinarán conforme a los siguientes criterios:</t>
    </r>
  </si>
  <si>
    <r>
      <rPr>
        <b/>
        <sz val="12"/>
        <color theme="1"/>
        <rFont val="Arial"/>
        <family val="2"/>
      </rPr>
      <t xml:space="preserve">I.  </t>
    </r>
    <r>
      <rPr>
        <sz val="12"/>
        <color theme="1"/>
        <rFont val="Arial"/>
        <family val="2"/>
      </rPr>
      <t>Tratándose de terrenos urbanos, se sujetaran a los siguientes factores:</t>
    </r>
  </si>
  <si>
    <r>
      <rPr>
        <b/>
        <sz val="12"/>
        <color theme="1"/>
        <rFont val="Arial"/>
        <family val="2"/>
      </rPr>
      <t>II.</t>
    </r>
    <r>
      <rPr>
        <sz val="12"/>
        <color theme="1"/>
        <rFont val="Arial"/>
        <family val="2"/>
      </rPr>
      <t xml:space="preserve">  Para el caso de terrenos rústicos, se hará atendiendo a los siguientes factores:</t>
    </r>
  </si>
  <si>
    <r>
      <rPr>
        <b/>
        <sz val="12"/>
        <color theme="1"/>
        <rFont val="Arial"/>
        <family val="2"/>
      </rPr>
      <t xml:space="preserve">III. </t>
    </r>
    <r>
      <rPr>
        <sz val="12"/>
        <color theme="1"/>
        <rFont val="Arial"/>
        <family val="2"/>
      </rPr>
      <t>Tratándose de construcción se atenderá a los factores siguientes:</t>
    </r>
  </si>
  <si>
    <r>
      <rPr>
        <b/>
        <sz val="12"/>
        <rFont val="Arial"/>
        <family val="2"/>
      </rPr>
      <t xml:space="preserve">X. </t>
    </r>
    <r>
      <rPr>
        <sz val="12"/>
        <rFont val="Arial"/>
        <family val="2"/>
      </rPr>
      <t>Permiso de división.</t>
    </r>
  </si>
  <si>
    <t>II. Traslado de residuos para comerciantes en la vìa pùblica por kg o fracciòn por día</t>
  </si>
  <si>
    <t>Cuando se conceda prórroga o autorización para pagar en parcialidades los créditos fiscales, se causarán recargos sobre el saldo insoluto a la tasa del 1% mensual.</t>
  </si>
  <si>
    <t>c) Por cada registro de 11 a 15 movimientos</t>
  </si>
  <si>
    <t>d) Por cada registro de 16 a 20 movimientos</t>
  </si>
  <si>
    <t>e) Por cada registro de 21 movimientos en adelante</t>
  </si>
  <si>
    <t xml:space="preserve">a) Mampara en la vía pública </t>
  </si>
  <si>
    <t>b) Anuncio en Tijera</t>
  </si>
  <si>
    <t>d) Mantas</t>
  </si>
  <si>
    <t>k) Pantallas luminosas</t>
  </si>
  <si>
    <r>
      <t xml:space="preserve">Artículo 7. </t>
    </r>
    <r>
      <rPr>
        <sz val="12"/>
        <color theme="1"/>
        <rFont val="Arial"/>
        <family val="2"/>
      </rPr>
      <t xml:space="preserve">  El impuesto sobre adquisición de bienes inmuebles se causará y liquidará conforme a lo siguientes tasas:</t>
    </r>
  </si>
  <si>
    <t>II. Camionetas con capacidad superior a 8 pasajeros, por hora o fracción que exceda de 10 minutos.</t>
  </si>
  <si>
    <t xml:space="preserve">III. Limpia y deshierbe de lote baldío o Residuos Solidos Urbano (RSU)                                             </t>
  </si>
  <si>
    <t xml:space="preserve"> LEY DE INGRESOS PARA EL MUNICIPIO DE GUANAJUATO, GUANAJUATO PARA EL EJERCICIO FISCAL DEL 2021</t>
  </si>
  <si>
    <t xml:space="preserve">II. Limpia y deshierbe de lote baldío o Residuos Solidos Urbano (RSU)                                             </t>
  </si>
  <si>
    <t>CLAVE</t>
  </si>
  <si>
    <t>En adelante</t>
  </si>
  <si>
    <t xml:space="preserve">a) Urbanos se cobrará el 40% del valor resultante de aplicar el 0.6 al millar sobre el valor que arroje el peritaje más la cuota fija que señala la fracción III de este artículo. 
</t>
  </si>
  <si>
    <t>CAMBIO CONCEPTO</t>
  </si>
  <si>
    <t xml:space="preserve">a) Urbanos se cobrará el 40% de la tarifa que señala la fracción III de este artículo.
</t>
  </si>
  <si>
    <t xml:space="preserve">b) Urbanos se cobrará el 30% de la tarifa que señala la fracción IV de este artículo.
</t>
  </si>
  <si>
    <r>
      <t xml:space="preserve">VII. </t>
    </r>
    <r>
      <rPr>
        <sz val="12"/>
        <color theme="1"/>
        <rFont val="Arial"/>
        <family val="2"/>
      </rPr>
      <t>Certificados de historia registral catastral, cuota fija.</t>
    </r>
  </si>
  <si>
    <t xml:space="preserve">1. Copia simple </t>
  </si>
  <si>
    <t>2.  Copia impresa</t>
  </si>
  <si>
    <t>Si el solicitante proporciona el medio en el que será reproducida la información, no se generará costo alguno por la transferencia de información al dispositivo.</t>
  </si>
  <si>
    <t>En los términos de lo establecido en los artículos 141 de la Ley General de Transparencia y Acceso de la información Pública y 102 de la Ley de Transparencia y Acceso a la Información Pública para el Estado de Guanajuato, las reproducciones de no más de 20hojas simples serán sin costo para el solicitante.</t>
  </si>
  <si>
    <t>Se aplicará la tarifa mensual o bimestral según el periodo de facturación de la Comisión Federal de Electricidad.</t>
  </si>
  <si>
    <r>
      <t>Artículo 35</t>
    </r>
    <r>
      <rPr>
        <sz val="12"/>
        <rFont val="Arial"/>
        <family val="2"/>
      </rPr>
      <t>. Esta contribución se causará y liquidará en los términos de las disposiciones que establece la Ley de Hacienda para los Municipios del Estado de Guanajuato.</t>
    </r>
  </si>
  <si>
    <r>
      <t>Artículo 36</t>
    </r>
    <r>
      <rPr>
        <sz val="12"/>
        <rFont val="Arial"/>
        <family val="2"/>
      </rPr>
      <t>. Los productos que tienen derecho a percibir los Municipios, se regularán por los contratos o convenios que se celebren y su importe deberá enterarse en los plazos, términos y condiciones que en los mismos se establezca de acuerdo a lo señalado en  Ley de Hacienda para los Municipios del Estado de Guanajuato.</t>
    </r>
  </si>
  <si>
    <r>
      <t>Artículo 37</t>
    </r>
    <r>
      <rPr>
        <sz val="12"/>
        <rFont val="Arial"/>
        <family val="2"/>
      </rPr>
      <t>. Los aprovechamientos que percibirá el Municipio, serán además de los previstos en él articulo 259 de la Ley de Hacienda para los Municipios del Estado y de aquellos que se obtengan de los fondos de aportación federal.</t>
    </r>
  </si>
  <si>
    <r>
      <t>Artículo 38</t>
    </r>
    <r>
      <rPr>
        <sz val="12"/>
        <rFont val="Arial"/>
        <family val="2"/>
      </rPr>
      <t>. Cuando no se pague un crédito fiscal en la fecha o dentro del plazo señalado en las disposiciones respectivas, se cobrarán recargos a la tasa del 3% mensual.</t>
    </r>
  </si>
  <si>
    <r>
      <t xml:space="preserve">Artículo 39. </t>
    </r>
    <r>
      <rPr>
        <sz val="12"/>
        <rFont val="Arial"/>
        <family val="2"/>
      </rPr>
      <t>Los aprovechamientos por concepto de gastos de ejecución, se causarán a la tasa del 2% sobre el adeudo por cada una de las diligencias que a continuación se indican:</t>
    </r>
  </si>
  <si>
    <r>
      <t xml:space="preserve">Artículo 40. </t>
    </r>
    <r>
      <rPr>
        <sz val="12"/>
        <rFont val="Arial"/>
        <family val="2"/>
      </rPr>
      <t>Los aprovechamientos por concepto de multas fiscales se cubrirán conforme a las disposiciones relativas al título segundo, capitulo único de la Ley de Hacienda para los Municipios del Estado de Guanajuato.</t>
    </r>
  </si>
  <si>
    <r>
      <t xml:space="preserve">Artículo 41. </t>
    </r>
    <r>
      <rPr>
        <sz val="12"/>
        <rFont val="Arial"/>
        <family val="2"/>
      </rPr>
      <t>El Municipio percibirá las cantidades que le correspondan por concepto de participaciones federales, de acuerdo a lo dispuesto en la Ley de Coordinación Fiscal del Estado de Guanajuato.</t>
    </r>
  </si>
  <si>
    <r>
      <t xml:space="preserve">Artículo 42. </t>
    </r>
    <r>
      <rPr>
        <sz val="12"/>
        <rFont val="Arial"/>
        <family val="2"/>
      </rPr>
      <t>El Municipio podrá percibir ingresos extraordinarios cuando así lo decrete de manera excepcional el Congreso del Estado.</t>
    </r>
  </si>
  <si>
    <r>
      <rPr>
        <b/>
        <sz val="12"/>
        <rFont val="Arial"/>
        <family val="2"/>
      </rPr>
      <t>Artículo 43</t>
    </r>
    <r>
      <rPr>
        <sz val="12"/>
        <rFont val="Arial"/>
        <family val="2"/>
      </rPr>
      <t xml:space="preserve">. La cuota mínima anual del impuesto predial que se pagará dentro del primer bimestre del año será de $355.83 conforme lo que señala el artículo 164 segundo párrafo de la Ley de Hacienda para los Municipios del Estado de Guanajuato y sus incisos a), b), c) y e). 
</t>
    </r>
  </si>
  <si>
    <t xml:space="preserve">La cuota mínima anual del impuesto predial que se pagará dentro del primer bimestre del año será de $321.23 conforme lo que señala el artículo 164 inciso d) de la Ley de Hacienda para los Municipios del Estado de Guanajuato. 
</t>
  </si>
  <si>
    <t>V. Se podrá aplicar un descuento del 75% respecto a los derechos por incorporación individual contenido en la fracción XVII del artículo 14 de esta ley. Este beneficio será aplicable al usuario que pretenda construir una vivienda de tipo popular o de interés social y cuya condición económica se certifique mediante una evaluación que deberá realizar el Sistema para el Desarrollo Integral de la Familia municipal para justificar el otorgamiento de dicho beneficio. Para estos casos y cuando el usuario así lo solicite, se otorgará tambien el pago en plazos respecto a los precios contenidos en los incisos c) y d) fracción V del artículo 14 de esta ley.</t>
  </si>
  <si>
    <t>VI. En las comunidades rurales  que se incorporen a la prestación de servicios proporcionados por el Sistema Municipal de Agua Potable y Alcantarillado de Guanajuato todos los usuarios pagarán solamente lo correspondiente a su contrato de agua y descarga en el momento de la incorporación de la comunidad. Para tomas que soliciten después de haber formado la incorporación general pagarán los derechos conforme al artículo 14 de esta ley.</t>
  </si>
  <si>
    <t>VII. Las instituciones de beneficio y centros de atención social con presupuesto restringido tendrán un descuento de hasta el 50% en relación con los importes que les corresponda pagar por sus consumos mensuales, lo cual se determinará con base en el análisis de restricción presupuestal que tuvieran y para autorizar el descuento deberán contar con la aprobación del Consejo Directivo del Sistema Municipal de Agua Potable y Alcantarillado de Guanajuato. Para los caos en que se requeria agua para atender problemas de emergencia social y de seguridad nacional, se podrá otorgar la dotación gratuita de agua mediante la autorización del Consejo Directivo</t>
  </si>
  <si>
    <r>
      <t>Artículo 46.</t>
    </r>
    <r>
      <rPr>
        <sz val="12"/>
        <rFont val="Arial"/>
        <family val="2"/>
      </rPr>
      <t xml:space="preserve"> En los supuestos señalados en las fracciones I, II, III y IV del artículo 22 de esta ley,   las personas adultas mayores, personas con discapacidad, jubilados y pensionados pagarán el 50% de las cuotas correspondientes.</t>
    </r>
  </si>
  <si>
    <r>
      <t>Artículo 47.</t>
    </r>
    <r>
      <rPr>
        <sz val="12"/>
        <rFont val="Arial"/>
        <family val="2"/>
      </rPr>
      <t xml:space="preserve"> Por los permisos de construcción y ampliación en zona marginada de una superficie de 22m</t>
    </r>
    <r>
      <rPr>
        <vertAlign val="superscript"/>
        <sz val="12"/>
        <rFont val="Arial"/>
        <family val="2"/>
      </rPr>
      <t>2</t>
    </r>
    <r>
      <rPr>
        <sz val="12"/>
        <rFont val="Arial"/>
        <family val="2"/>
      </rPr>
      <t xml:space="preserve"> y hasta 60m</t>
    </r>
    <r>
      <rPr>
        <vertAlign val="superscript"/>
        <sz val="12"/>
        <rFont val="Arial"/>
        <family val="2"/>
      </rPr>
      <t>2</t>
    </r>
    <r>
      <rPr>
        <sz val="12"/>
        <rFont val="Arial"/>
        <family val="2"/>
      </rPr>
      <t>, se cobrará una cuota fija de $76.10</t>
    </r>
  </si>
  <si>
    <r>
      <t>Artículo 48</t>
    </r>
    <r>
      <rPr>
        <sz val="12"/>
        <rFont val="Arial"/>
        <family val="2"/>
      </rPr>
      <t>. Cuando las cuotas establecidas en materia de asistencia y salud pública, sean requeridas por personas de escasos recursos o que éstas se encuentren en condiciones económicas desfavorables, se procederá a realizar estudio socioeconómico a través del DIF municipal para acreditar dicha situación, con base a los siguientes criterios:</t>
    </r>
  </si>
  <si>
    <t>SECCIÓN  QUINTA</t>
  </si>
  <si>
    <r>
      <rPr>
        <b/>
        <sz val="12"/>
        <rFont val="Arial"/>
        <family val="2"/>
      </rPr>
      <t xml:space="preserve">ARTICULO 49.- </t>
    </r>
    <r>
      <rPr>
        <sz val="12"/>
        <rFont val="Arial"/>
        <family val="2"/>
      </rPr>
      <t xml:space="preserve"> Para la liquidación de la tarifa aplicable por la prestación del servicio de alumbrado público, se establece un beneficio a favor de los sujetos de la contribución, que consiste en que el monto a pagar no será mayor al 15% de las cantidades que deban liquidarse en forma particular por el consumo de energía eléctrica, siempre y cuando el resultado de la operación no rebase la cantidad determinada de la tarifa correspondiente, para tal caso se aplica esta última.</t>
    </r>
  </si>
  <si>
    <r>
      <t>Artículo 50.</t>
    </r>
    <r>
      <rPr>
        <sz val="12"/>
        <rFont val="Arial"/>
        <family val="2"/>
      </rPr>
      <t xml:space="preserve">  Los propietarios o poseedores de bienes inmuebles sin edificar, podrán acudir a la tesorería municipal a presentar recurso de revisión, a fin de que les sea aplicable la tasa general de los inmuebles urbanos y suburbanos, cuando consideren que sus predios no representen un problema de salud pública ambiental o de seguridad pública o no se especule comercialmente con su valor por el solo hecho de su ubicación y los beneficios que recibe de las obras públicas realizadas por el Municipio.</t>
    </r>
  </si>
  <si>
    <r>
      <rPr>
        <b/>
        <sz val="12"/>
        <color theme="1"/>
        <rFont val="Arial"/>
        <family val="2"/>
      </rPr>
      <t>Artículo Primero.</t>
    </r>
    <r>
      <rPr>
        <sz val="12"/>
        <color theme="1"/>
        <rFont val="Arial"/>
        <family val="2"/>
      </rPr>
      <t xml:space="preserve">  La presente Ley entrará en vigor a partir del 1 de enero del año 2021, previa publicación en el Periódico Oficial del Gobierno del Estado.</t>
    </r>
  </si>
  <si>
    <t>PRONOSTICO 2021</t>
  </si>
  <si>
    <t xml:space="preserve"> </t>
  </si>
  <si>
    <t>POR EL USO O APROVECHAMIENTO DE LOS BIENES DEL DOMINIO PÚBLICO</t>
  </si>
  <si>
    <t>I.- Permiso para uso de vía pública con estructuras semifijas, por Metro cuadrado o fracción.</t>
  </si>
  <si>
    <t>II. Permiso por la Instalación u ocupación de línea de cableado para uso comercial (Telefonía, cablevisión, cómputo, etc.)</t>
  </si>
  <si>
    <t>a) Infraestructura de telefonía celular. Vigencia 30 días naturales, por equipo de transmisión y retransmisión.</t>
  </si>
  <si>
    <t>a) Aérea. Vigencia un año, por metro lineal o fracción.</t>
  </si>
  <si>
    <t>b) Subterránea. Vigencia un año, por metro lineal o fracción.</t>
  </si>
  <si>
    <t>CAPITULO DECIMOTERCERO</t>
  </si>
  <si>
    <r>
      <t xml:space="preserve">Artículo 1. </t>
    </r>
    <r>
      <rPr>
        <sz val="12"/>
        <color theme="1"/>
        <rFont val="Arial"/>
        <family val="2"/>
      </rPr>
      <t>La presente ley es de orden público, y tiene por objeto establecer los ingresos que percibirá la Hacienda Pública del Municipio de Guanajuato, Gto. durante el ejercicio fiscal del año 2020, por los conceptos siguientes y en las cantidades estimadas que a continuación se enumeran:</t>
    </r>
  </si>
  <si>
    <r>
      <t>I.</t>
    </r>
    <r>
      <rPr>
        <b/>
        <sz val="11"/>
        <color theme="1"/>
        <rFont val="Times New Roman"/>
        <family val="1"/>
      </rPr>
      <t xml:space="preserve">   </t>
    </r>
    <r>
      <rPr>
        <b/>
        <sz val="11"/>
        <color theme="1"/>
        <rFont val="Arial"/>
        <family val="2"/>
      </rPr>
      <t>MUNICIPIO DE GUANAJUATO</t>
    </r>
  </si>
  <si>
    <r>
      <t>Artículo 2.</t>
    </r>
    <r>
      <rPr>
        <sz val="12"/>
        <color theme="1"/>
        <rFont val="Arial"/>
        <family val="2"/>
      </rPr>
      <t xml:space="preserve">  Los ingresos que se recauden por concepto de contribuciones, así como los provenientes de otros conceptos, se destinarán a sufragar los gastos públicos establecidos y autorizados en el presupuesto de egresos municipal correspondiente, así como en lo dispuesto en los convenios de coordinación y en las leyes en que se fundamenten.</t>
    </r>
  </si>
  <si>
    <r>
      <t>Artículo 3.</t>
    </r>
    <r>
      <rPr>
        <sz val="12"/>
        <color theme="1"/>
        <rFont val="Arial"/>
        <family val="2"/>
      </rPr>
      <t xml:space="preserve">   La hacienda pública del Municipio de Guanajuato, Guanajuato, percibirá los ingresos ordinarios y extraordinarios de conformidad con lo dispuesto por esta Ley y la Ley de Hacienda para los Municipios del Estado de Guanajuato.</t>
    </r>
  </si>
  <si>
    <r>
      <t>Artículo 4</t>
    </r>
    <r>
      <rPr>
        <sz val="12"/>
        <color theme="1"/>
        <rFont val="Arial"/>
        <family val="2"/>
      </rPr>
      <t>.  El impuesto predial se causará y liquidará anualmente, conforme a las siguientes:</t>
    </r>
  </si>
  <si>
    <r>
      <t xml:space="preserve">Artículo 9. </t>
    </r>
    <r>
      <rPr>
        <sz val="12"/>
        <color theme="1"/>
        <rFont val="Arial"/>
        <family val="2"/>
      </rPr>
      <t>El impuesto sobre fraccionamientos se causará por metro cuadrado de superficie vendible, conforme a las siguientes:</t>
    </r>
  </si>
  <si>
    <r>
      <t xml:space="preserve"> </t>
    </r>
    <r>
      <rPr>
        <b/>
        <sz val="12"/>
        <color theme="1"/>
        <rFont val="Arial"/>
        <family val="2"/>
      </rPr>
      <t>Artículo 10</t>
    </r>
    <r>
      <rPr>
        <sz val="12"/>
        <color theme="1"/>
        <rFont val="Arial"/>
        <family val="2"/>
      </rPr>
      <t>. El impuesto sobre juegos y apuestas permitidas se causará y liquidará a la tasa del  21%.</t>
    </r>
  </si>
  <si>
    <r>
      <t>Artículo 11</t>
    </r>
    <r>
      <rPr>
        <sz val="12"/>
        <color theme="1"/>
        <rFont val="Arial"/>
        <family val="2"/>
      </rPr>
      <t xml:space="preserve">. El impuesto sobre diversiones y espectáculos públicos, se causará y liquidará a la tasa del 11% excepto los espectáculos de teatro y circo , los cuales tributarán a la tasa del 8%. </t>
    </r>
  </si>
  <si>
    <r>
      <t xml:space="preserve"> Artículo 12</t>
    </r>
    <r>
      <rPr>
        <sz val="12"/>
        <color theme="1"/>
        <rFont val="Arial"/>
        <family val="2"/>
      </rPr>
      <t>.  El impuesto sobre rifas, sorteos, loterías y concursos se causará a la tasa del 6%.</t>
    </r>
  </si>
  <si>
    <t>SOBRE EXPLOTACIÓN DE BANCOS DE CANTERAS, PIZARRAS, BASALTOS, CAL, CALIZAS, TEPETATE Y SUS DERIVADOS, ARENA, GRAVA Y OTROS SIMILARES.</t>
  </si>
  <si>
    <r>
      <t xml:space="preserve"> Artículo 13. </t>
    </r>
    <r>
      <rPr>
        <sz val="12"/>
        <color theme="1"/>
        <rFont val="Arial"/>
        <family val="2"/>
      </rPr>
      <t xml:space="preserve"> El impuesto sobre explotación de bancos de canteras, pizarras, basaltos, cal, calizas, tepetate y sus derivados, arena, grava y otros similares, se causará y liquidará conforme a la siguiente:</t>
    </r>
  </si>
  <si>
    <t xml:space="preserve">VII. Por tonelada de basalto y calizas             </t>
  </si>
  <si>
    <t>VIII. Por metro cúbico de arena, grava y  tepetate.</t>
  </si>
  <si>
    <r>
      <t>Artículo 14.</t>
    </r>
    <r>
      <rPr>
        <sz val="12"/>
        <color theme="1"/>
        <rFont val="Arial"/>
        <family val="2"/>
      </rPr>
      <t xml:space="preserve">  Los derechos correspondientes a los servicios de agua potable, drenaje, alcantarillado, tratamiento y disposición de aguas residuales, se causarán y liquidarán mensualmente conforme a la siguiente:</t>
    </r>
  </si>
  <si>
    <r>
      <t>Artículo 15.</t>
    </r>
    <r>
      <rPr>
        <sz val="12"/>
        <color theme="1"/>
        <rFont val="Arial"/>
        <family val="2"/>
      </rPr>
      <t xml:space="preserve">  La prestación del servicio público de limpia, recolección, traslado, tratamiento, disposición final y aprovechamiento de residuo será gratuita, salvo lo dispuesto por este artículo.</t>
    </r>
  </si>
  <si>
    <r>
      <t>a) Hasta una superficie de 105 M</t>
    </r>
    <r>
      <rPr>
        <vertAlign val="superscript"/>
        <sz val="12"/>
        <color theme="1"/>
        <rFont val="Arial"/>
        <family val="2"/>
      </rPr>
      <t>2</t>
    </r>
    <r>
      <rPr>
        <sz val="12"/>
        <color theme="1"/>
        <rFont val="Arial"/>
        <family val="2"/>
      </rPr>
      <t xml:space="preserve">               </t>
    </r>
  </si>
  <si>
    <r>
      <t>b) Por cada M</t>
    </r>
    <r>
      <rPr>
        <vertAlign val="superscript"/>
        <sz val="12"/>
        <color theme="1"/>
        <rFont val="Arial"/>
        <family val="2"/>
      </rPr>
      <t>2</t>
    </r>
    <r>
      <rPr>
        <sz val="12"/>
        <color theme="1"/>
        <rFont val="Arial"/>
        <family val="2"/>
      </rPr>
      <t xml:space="preserve"> excedente        </t>
    </r>
  </si>
  <si>
    <r>
      <t xml:space="preserve">Artículo 16. </t>
    </r>
    <r>
      <rPr>
        <sz val="12"/>
        <color theme="1"/>
        <rFont val="Arial"/>
        <family val="2"/>
      </rPr>
      <t xml:space="preserve"> Los derechos por servicios en los panteones municipales, se causarán conforme a la siguiente:</t>
    </r>
  </si>
  <si>
    <r>
      <t>Artículo 17</t>
    </r>
    <r>
      <rPr>
        <sz val="12"/>
        <color theme="1"/>
        <rFont val="Arial"/>
        <family val="2"/>
      </rPr>
      <t>.  Los derechos por la prestación del servicio de rastro municipal, se causarán de acuerdo a la siguiente:</t>
    </r>
  </si>
  <si>
    <r>
      <rPr>
        <b/>
        <sz val="12"/>
        <color theme="1"/>
        <rFont val="Arial"/>
        <family val="2"/>
      </rPr>
      <t>I</t>
    </r>
    <r>
      <rPr>
        <sz val="12"/>
        <color theme="1"/>
        <rFont val="Arial"/>
        <family val="2"/>
      </rPr>
      <t xml:space="preserve">. Cabeza de ganado res  </t>
    </r>
  </si>
  <si>
    <r>
      <rPr>
        <b/>
        <sz val="12"/>
        <color theme="1"/>
        <rFont val="Arial"/>
        <family val="2"/>
      </rPr>
      <t>II.</t>
    </r>
    <r>
      <rPr>
        <sz val="12"/>
        <color theme="1"/>
        <rFont val="Arial"/>
        <family val="2"/>
      </rPr>
      <t xml:space="preserve"> Cabeza de ganado porcino     </t>
    </r>
  </si>
  <si>
    <r>
      <rPr>
        <b/>
        <sz val="12"/>
        <color theme="1"/>
        <rFont val="Arial"/>
        <family val="2"/>
      </rPr>
      <t>III.</t>
    </r>
    <r>
      <rPr>
        <sz val="12"/>
        <color theme="1"/>
        <rFont val="Arial"/>
        <family val="2"/>
      </rPr>
      <t xml:space="preserve"> Cabeza de ganado caprino y lanar, por sacrificio          </t>
    </r>
  </si>
  <si>
    <r>
      <rPr>
        <b/>
        <sz val="12"/>
        <color theme="1"/>
        <rFont val="Arial"/>
        <family val="2"/>
      </rPr>
      <t>IV.</t>
    </r>
    <r>
      <rPr>
        <sz val="12"/>
        <color theme="1"/>
        <rFont val="Arial"/>
        <family val="2"/>
      </rPr>
      <t xml:space="preserve"> Frigorífico, por cabeza de ganado.
Durante el Horario de las 15:00 a las 8:00 Hrs del día siguiente.</t>
    </r>
  </si>
  <si>
    <r>
      <t>Artículo 18.</t>
    </r>
    <r>
      <rPr>
        <sz val="12"/>
        <color theme="1"/>
        <rFont val="Arial"/>
        <family val="2"/>
      </rPr>
      <t xml:space="preserve"> Por la prestación de los servicios de seguridad pública, cuando medie solicitud, se causarán y liquidarán conforme a lo siguiente: </t>
    </r>
  </si>
  <si>
    <r>
      <t>Artículo 19</t>
    </r>
    <r>
      <rPr>
        <sz val="12"/>
        <color theme="1"/>
        <rFont val="Arial"/>
        <family val="2"/>
      </rPr>
      <t>. Los derechos por el servicio público de transporte de personas urbano y suburbano en ruta fija se causarán y liquidarán por vehículo, conforme a la siguiente:</t>
    </r>
  </si>
  <si>
    <r>
      <t>Artículo 20</t>
    </r>
    <r>
      <rPr>
        <sz val="12"/>
        <color theme="1"/>
        <rFont val="Arial"/>
        <family val="2"/>
      </rPr>
      <t>. Los derechos por los servicios de tránsito y vialidad por expedición de constancias de no infracción, se causarán y liquidarán de acuerdo a la siguiente:</t>
    </r>
  </si>
  <si>
    <r>
      <t>Artículo 21</t>
    </r>
    <r>
      <rPr>
        <sz val="12"/>
        <color theme="1"/>
        <rFont val="Arial"/>
        <family val="2"/>
      </rPr>
      <t>. Los derechos por la prestación del servicio de estacionamientos públicos, se causarán y liquidarán de acuerdo a la siguiente:</t>
    </r>
  </si>
  <si>
    <r>
      <t xml:space="preserve">Artículo 22. </t>
    </r>
    <r>
      <rPr>
        <sz val="12"/>
        <color theme="1"/>
        <rFont val="Arial"/>
        <family val="2"/>
      </rPr>
      <t>Los derechos por servicios de Casa de la Cultura se causarán y liquidarán de conformidad con la siguiente:</t>
    </r>
  </si>
  <si>
    <r>
      <t>Artículo 23</t>
    </r>
    <r>
      <rPr>
        <sz val="12"/>
        <color theme="1"/>
        <rFont val="Arial"/>
        <family val="2"/>
      </rPr>
      <t>. Los derechos por la prestación de los servicios de protección civil se causarán y liquidarán conforme a la siguiente:</t>
    </r>
  </si>
  <si>
    <r>
      <t xml:space="preserve">III. </t>
    </r>
    <r>
      <rPr>
        <sz val="12"/>
        <color theme="1"/>
        <rFont val="Tahoma"/>
        <family val="2"/>
      </rPr>
      <t xml:space="preserve">Análisis de Riesgo     </t>
    </r>
  </si>
  <si>
    <r>
      <t>Artículo 24</t>
    </r>
    <r>
      <rPr>
        <sz val="12"/>
        <color theme="1"/>
        <rFont val="Arial"/>
        <family val="2"/>
      </rPr>
      <t>. Los derechos por los servicios de obra pública y desarrollo urbano, se causarán y liquidarán conforme a la siguiente:</t>
    </r>
  </si>
  <si>
    <r>
      <rPr>
        <b/>
        <sz val="12"/>
        <color theme="1"/>
        <rFont val="Arial"/>
        <family val="2"/>
      </rPr>
      <t>I</t>
    </r>
    <r>
      <rPr>
        <sz val="12"/>
        <color theme="1"/>
        <rFont val="Arial"/>
        <family val="2"/>
      </rPr>
      <t>.  Por permisos de construcción:</t>
    </r>
  </si>
  <si>
    <r>
      <rPr>
        <b/>
        <sz val="12"/>
        <color theme="1"/>
        <rFont val="Arial"/>
        <family val="2"/>
      </rPr>
      <t>a)</t>
    </r>
    <r>
      <rPr>
        <sz val="12"/>
        <color theme="1"/>
        <rFont val="Arial"/>
        <family val="2"/>
      </rPr>
      <t xml:space="preserve">  Uso habitacional:</t>
    </r>
  </si>
  <si>
    <r>
      <t>1. Marginado, por M</t>
    </r>
    <r>
      <rPr>
        <vertAlign val="superscript"/>
        <sz val="12"/>
        <color theme="1"/>
        <rFont val="Arial"/>
        <family val="2"/>
      </rPr>
      <t>2</t>
    </r>
  </si>
  <si>
    <r>
      <t>2. Económico, por M</t>
    </r>
    <r>
      <rPr>
        <vertAlign val="superscript"/>
        <sz val="12"/>
        <color theme="1"/>
        <rFont val="Arial"/>
        <family val="2"/>
      </rPr>
      <t>2</t>
    </r>
  </si>
  <si>
    <r>
      <t>3. Departamento y condominios, por M</t>
    </r>
    <r>
      <rPr>
        <vertAlign val="superscript"/>
        <sz val="12"/>
        <color theme="1"/>
        <rFont val="Arial"/>
        <family val="2"/>
      </rPr>
      <t>2</t>
    </r>
  </si>
  <si>
    <r>
      <t>4. Medio, por M</t>
    </r>
    <r>
      <rPr>
        <vertAlign val="superscript"/>
        <sz val="12"/>
        <color theme="1"/>
        <rFont val="Arial"/>
        <family val="2"/>
      </rPr>
      <t>2</t>
    </r>
  </si>
  <si>
    <r>
      <t>5. Residencial, por M</t>
    </r>
    <r>
      <rPr>
        <vertAlign val="superscript"/>
        <sz val="12"/>
        <color theme="1"/>
        <rFont val="Arial"/>
        <family val="2"/>
      </rPr>
      <t>2</t>
    </r>
  </si>
  <si>
    <r>
      <rPr>
        <b/>
        <sz val="12"/>
        <color theme="1"/>
        <rFont val="Arial"/>
        <family val="2"/>
      </rPr>
      <t>b)</t>
    </r>
    <r>
      <rPr>
        <sz val="12"/>
        <color theme="1"/>
        <rFont val="Arial"/>
        <family val="2"/>
      </rPr>
      <t xml:space="preserve"> Especializado:</t>
    </r>
  </si>
  <si>
    <r>
      <t>1. Hoteles, cines,  hospitales, bancos, club deportivo, estaciones de servicio y velatorios, por M</t>
    </r>
    <r>
      <rPr>
        <vertAlign val="superscript"/>
        <sz val="12"/>
        <color theme="1"/>
        <rFont val="Arial"/>
        <family val="2"/>
      </rPr>
      <t>2</t>
    </r>
  </si>
  <si>
    <r>
      <t>2.  Pavimentos por M</t>
    </r>
    <r>
      <rPr>
        <vertAlign val="superscript"/>
        <sz val="12"/>
        <color theme="1"/>
        <rFont val="Arial"/>
        <family val="2"/>
      </rPr>
      <t>2</t>
    </r>
  </si>
  <si>
    <r>
      <t>3.  Jardines por M</t>
    </r>
    <r>
      <rPr>
        <vertAlign val="superscript"/>
        <sz val="12"/>
        <color theme="1"/>
        <rFont val="Arial"/>
        <family val="2"/>
      </rPr>
      <t>2</t>
    </r>
  </si>
  <si>
    <r>
      <rPr>
        <b/>
        <sz val="12"/>
        <color theme="1"/>
        <rFont val="Arial"/>
        <family val="2"/>
      </rPr>
      <t>c)</t>
    </r>
    <r>
      <rPr>
        <sz val="12"/>
        <color theme="1"/>
        <rFont val="Arial"/>
        <family val="2"/>
      </rPr>
      <t xml:space="preserve"> Bardas o muros, por metro lineal                                  </t>
    </r>
  </si>
  <si>
    <r>
      <rPr>
        <b/>
        <sz val="12"/>
        <color theme="1"/>
        <rFont val="Arial"/>
        <family val="2"/>
      </rPr>
      <t>d)</t>
    </r>
    <r>
      <rPr>
        <sz val="12"/>
        <color theme="1"/>
        <rFont val="Arial"/>
        <family val="2"/>
      </rPr>
      <t xml:space="preserve"> Otros usos:</t>
    </r>
  </si>
  <si>
    <r>
      <t>1. Oficinas, locales comerciales, salones de fiestas y restaurantes que no cuenten con construcciones especializadas, por M</t>
    </r>
    <r>
      <rPr>
        <vertAlign val="superscript"/>
        <sz val="12"/>
        <color theme="1"/>
        <rFont val="Arial"/>
        <family val="2"/>
      </rPr>
      <t>2</t>
    </r>
    <r>
      <rPr>
        <sz val="12"/>
        <color theme="1"/>
        <rFont val="Arial"/>
        <family val="2"/>
      </rPr>
      <t>.</t>
    </r>
  </si>
  <si>
    <r>
      <t>2. Bodegas, talleres y naves industriales, por M</t>
    </r>
    <r>
      <rPr>
        <vertAlign val="superscript"/>
        <sz val="12"/>
        <color theme="1"/>
        <rFont val="Arial"/>
        <family val="2"/>
      </rPr>
      <t>2</t>
    </r>
    <r>
      <rPr>
        <sz val="12"/>
        <color theme="1"/>
        <rFont val="Arial"/>
        <family val="2"/>
      </rPr>
      <t>.</t>
    </r>
  </si>
  <si>
    <r>
      <t>4. Escuelas particulares por M</t>
    </r>
    <r>
      <rPr>
        <vertAlign val="superscript"/>
        <sz val="12"/>
        <color theme="1"/>
        <rFont val="Arial"/>
        <family val="2"/>
      </rPr>
      <t>2</t>
    </r>
    <r>
      <rPr>
        <sz val="12"/>
        <color theme="1"/>
        <rFont val="Arial"/>
        <family val="2"/>
      </rPr>
      <t xml:space="preserve">. </t>
    </r>
  </si>
  <si>
    <r>
      <rPr>
        <b/>
        <sz val="12"/>
        <color theme="1"/>
        <rFont val="Arial"/>
        <family val="2"/>
      </rPr>
      <t>II.</t>
    </r>
    <r>
      <rPr>
        <sz val="12"/>
        <color theme="1"/>
        <rFont val="Arial"/>
        <family val="2"/>
      </rPr>
      <t xml:space="preserve">  Por permisos de regularización de construcción se cobrará como sigue:</t>
    </r>
  </si>
  <si>
    <r>
      <rPr>
        <b/>
        <sz val="12"/>
        <color theme="1"/>
        <rFont val="Arial"/>
        <family val="2"/>
      </rPr>
      <t xml:space="preserve">a) </t>
    </r>
    <r>
      <rPr>
        <sz val="12"/>
        <color theme="1"/>
        <rFont val="Arial"/>
        <family val="2"/>
      </rPr>
      <t>El 75% adicional a las cuotas establecidas en las fracciones I del presente artículo, cuando exista requerimiento de regularización.</t>
    </r>
  </si>
  <si>
    <r>
      <rPr>
        <b/>
        <sz val="12"/>
        <color theme="1"/>
        <rFont val="Arial"/>
        <family val="2"/>
      </rPr>
      <t>b)</t>
    </r>
    <r>
      <rPr>
        <sz val="12"/>
        <color theme="1"/>
        <rFont val="Arial"/>
        <family val="2"/>
      </rPr>
      <t xml:space="preserve"> El 40% adicional a las cuotas establecidas en las fracciones I del presente artículo, en caso de que se trate de una regularización espontánea sin que exista requerimiento por parte de la autoridad municipal competente.</t>
    </r>
  </si>
  <si>
    <r>
      <rPr>
        <b/>
        <sz val="12"/>
        <color theme="1"/>
        <rFont val="Arial"/>
        <family val="2"/>
      </rPr>
      <t xml:space="preserve">III. </t>
    </r>
    <r>
      <rPr>
        <sz val="12"/>
        <color theme="1"/>
        <rFont val="Arial"/>
        <family val="2"/>
      </rPr>
      <t>Por prórroga de permisos de construcción, se causará al 50% sobre las cuotas de los derechos que establece la fracción I de este artículo.</t>
    </r>
  </si>
  <si>
    <r>
      <rPr>
        <b/>
        <sz val="12"/>
        <color theme="1"/>
        <rFont val="Arial"/>
        <family val="2"/>
      </rPr>
      <t>IV.</t>
    </r>
    <r>
      <rPr>
        <sz val="12"/>
        <color theme="1"/>
        <rFont val="Arial"/>
        <family val="2"/>
      </rPr>
      <t xml:space="preserve"> Por regularización de prórroga de permiso</t>
    </r>
    <r>
      <rPr>
        <b/>
        <sz val="12"/>
        <color theme="1"/>
        <rFont val="Arial"/>
        <family val="2"/>
      </rPr>
      <t xml:space="preserve"> </t>
    </r>
    <r>
      <rPr>
        <sz val="12"/>
        <color theme="1"/>
        <rFont val="Arial"/>
        <family val="2"/>
      </rPr>
      <t>de construcción, se cobrará el 75% sobre las cuotas de los derechos que establece la fracción I de este artículo.</t>
    </r>
  </si>
  <si>
    <r>
      <rPr>
        <b/>
        <sz val="12"/>
        <color theme="1"/>
        <rFont val="Arial"/>
        <family val="2"/>
      </rPr>
      <t>V.</t>
    </r>
    <r>
      <rPr>
        <sz val="12"/>
        <color theme="1"/>
        <rFont val="Arial"/>
        <family val="2"/>
      </rPr>
      <t xml:space="preserve">  Por certificación de terminación de obra y uso del inmueble. Se cuantificará por metro cuadrado y su costo será del 25% del monto del permiso de construcción, haciendo la distinción de acuerdo a la clasificación establecida en la fracción I de este artículo.</t>
    </r>
  </si>
  <si>
    <r>
      <rPr>
        <b/>
        <sz val="12"/>
        <color theme="1"/>
        <rFont val="Arial"/>
        <family val="2"/>
      </rPr>
      <t>VI.</t>
    </r>
    <r>
      <rPr>
        <sz val="12"/>
        <color theme="1"/>
        <rFont val="Arial"/>
        <family val="2"/>
      </rPr>
      <t xml:space="preserve"> Por autorización de asentamiento para construcciones móviles, por M2</t>
    </r>
  </si>
  <si>
    <r>
      <rPr>
        <b/>
        <sz val="12"/>
        <color theme="1"/>
        <rFont val="Arial"/>
        <family val="2"/>
      </rPr>
      <t>VII.</t>
    </r>
    <r>
      <rPr>
        <sz val="12"/>
        <color theme="1"/>
        <rFont val="Arial"/>
        <family val="2"/>
      </rPr>
      <t xml:space="preserve"> Por peritajes de evaluación de riesgos, por M</t>
    </r>
    <r>
      <rPr>
        <vertAlign val="superscript"/>
        <sz val="12"/>
        <color theme="1"/>
        <rFont val="Arial"/>
        <family val="2"/>
      </rPr>
      <t>2</t>
    </r>
    <r>
      <rPr>
        <sz val="12"/>
        <color theme="1"/>
        <rFont val="Arial"/>
        <family val="2"/>
      </rPr>
      <t>.</t>
    </r>
  </si>
  <si>
    <r>
      <rPr>
        <b/>
        <sz val="12"/>
        <color theme="1"/>
        <rFont val="Arial"/>
        <family val="2"/>
      </rPr>
      <t>VIII</t>
    </r>
    <r>
      <rPr>
        <sz val="12"/>
        <color theme="1"/>
        <rFont val="Arial"/>
        <family val="2"/>
      </rPr>
      <t>. Por peritajes a inmuebles de construcción ruinosa y/o peligrosa, por M</t>
    </r>
    <r>
      <rPr>
        <vertAlign val="superscript"/>
        <sz val="12"/>
        <color theme="1"/>
        <rFont val="Arial"/>
        <family val="2"/>
      </rPr>
      <t>2</t>
    </r>
    <r>
      <rPr>
        <sz val="12"/>
        <color theme="1"/>
        <rFont val="Arial"/>
        <family val="2"/>
      </rPr>
      <t>.</t>
    </r>
  </si>
  <si>
    <r>
      <rPr>
        <b/>
        <sz val="12"/>
        <color theme="1"/>
        <rFont val="Arial"/>
        <family val="2"/>
      </rPr>
      <t>IX.</t>
    </r>
    <r>
      <rPr>
        <sz val="12"/>
        <color theme="1"/>
        <rFont val="Arial"/>
        <family val="2"/>
      </rPr>
      <t xml:space="preserve"> Por permisos para factibilidad de trámite de créditos para la construcción, se cobrará el 10% del costo del permiso de construcción.</t>
    </r>
  </si>
  <si>
    <r>
      <rPr>
        <b/>
        <sz val="12"/>
        <color theme="1"/>
        <rFont val="Arial"/>
        <family val="2"/>
      </rPr>
      <t xml:space="preserve">X. </t>
    </r>
    <r>
      <rPr>
        <sz val="12"/>
        <color theme="1"/>
        <rFont val="Arial"/>
        <family val="2"/>
      </rPr>
      <t>Permiso de división.</t>
    </r>
  </si>
  <si>
    <r>
      <rPr>
        <b/>
        <sz val="12"/>
        <color theme="1"/>
        <rFont val="Arial"/>
        <family val="2"/>
      </rPr>
      <t>XI.</t>
    </r>
    <r>
      <rPr>
        <sz val="12"/>
        <color theme="1"/>
        <rFont val="Arial"/>
        <family val="2"/>
      </rPr>
      <t xml:space="preserve">  Por constancia de alineamiento y número oficial en predios de uso habitacional, por lotes hasta de 105M</t>
    </r>
    <r>
      <rPr>
        <vertAlign val="superscript"/>
        <sz val="12"/>
        <color theme="1"/>
        <rFont val="Arial"/>
        <family val="2"/>
      </rPr>
      <t>2</t>
    </r>
    <r>
      <rPr>
        <sz val="12"/>
        <color theme="1"/>
        <rFont val="Arial"/>
        <family val="2"/>
      </rPr>
      <t xml:space="preserve">, cuota fija de </t>
    </r>
  </si>
  <si>
    <r>
      <t>Por M</t>
    </r>
    <r>
      <rPr>
        <vertAlign val="superscript"/>
        <sz val="12"/>
        <color theme="1"/>
        <rFont val="Arial"/>
        <family val="2"/>
      </rPr>
      <t>2</t>
    </r>
    <r>
      <rPr>
        <sz val="12"/>
        <color theme="1"/>
        <rFont val="Arial"/>
        <family val="2"/>
      </rPr>
      <t xml:space="preserve"> excedente</t>
    </r>
  </si>
  <si>
    <r>
      <rPr>
        <b/>
        <sz val="12"/>
        <color theme="1"/>
        <rFont val="Arial"/>
        <family val="2"/>
      </rPr>
      <t xml:space="preserve">XII. </t>
    </r>
    <r>
      <rPr>
        <sz val="12"/>
        <color theme="1"/>
        <rFont val="Arial"/>
        <family val="2"/>
      </rPr>
      <t>Por constancia de alineamiento y número oficial en predios de uso industrial por predios hasta de 200M</t>
    </r>
    <r>
      <rPr>
        <vertAlign val="superscript"/>
        <sz val="12"/>
        <color theme="1"/>
        <rFont val="Arial"/>
        <family val="2"/>
      </rPr>
      <t>2</t>
    </r>
    <r>
      <rPr>
        <sz val="12"/>
        <color theme="1"/>
        <rFont val="Arial"/>
        <family val="2"/>
      </rPr>
      <t>, cuota fija de:</t>
    </r>
  </si>
  <si>
    <r>
      <rPr>
        <b/>
        <sz val="12"/>
        <color theme="1"/>
        <rFont val="Arial"/>
        <family val="2"/>
      </rPr>
      <t>XIII</t>
    </r>
    <r>
      <rPr>
        <sz val="12"/>
        <color theme="1"/>
        <rFont val="Arial"/>
        <family val="2"/>
      </rPr>
      <t>. Por constancia de alineamiento y número oficial  en predios de uso comercial, por lotes hasta de 90M</t>
    </r>
    <r>
      <rPr>
        <vertAlign val="superscript"/>
        <sz val="12"/>
        <color theme="1"/>
        <rFont val="Arial"/>
        <family val="2"/>
      </rPr>
      <t>2</t>
    </r>
    <r>
      <rPr>
        <sz val="12"/>
        <color theme="1"/>
        <rFont val="Arial"/>
        <family val="2"/>
      </rPr>
      <t>, cuota fija de</t>
    </r>
  </si>
  <si>
    <r>
      <rPr>
        <b/>
        <sz val="12"/>
        <color theme="1"/>
        <rFont val="Arial"/>
        <family val="2"/>
      </rPr>
      <t>XIV</t>
    </r>
    <r>
      <rPr>
        <sz val="12"/>
        <color theme="1"/>
        <rFont val="Arial"/>
        <family val="2"/>
      </rPr>
      <t>. Por permisos de uso de suelo, en predio de uso habitacional, por predios hasta de 105M</t>
    </r>
    <r>
      <rPr>
        <vertAlign val="superscript"/>
        <sz val="12"/>
        <color theme="1"/>
        <rFont val="Arial"/>
        <family val="2"/>
      </rPr>
      <t>2</t>
    </r>
    <r>
      <rPr>
        <sz val="12"/>
        <color theme="1"/>
        <rFont val="Arial"/>
        <family val="2"/>
      </rPr>
      <t>, cuota fija de</t>
    </r>
  </si>
  <si>
    <r>
      <rPr>
        <b/>
        <sz val="12"/>
        <color theme="1"/>
        <rFont val="Arial"/>
        <family val="2"/>
      </rPr>
      <t>XV</t>
    </r>
    <r>
      <rPr>
        <sz val="12"/>
        <color theme="1"/>
        <rFont val="Arial"/>
        <family val="2"/>
      </rPr>
      <t xml:space="preserve">. Por permiso de uso de suelo , en predio de uso industrial. </t>
    </r>
  </si>
  <si>
    <r>
      <rPr>
        <b/>
        <sz val="12"/>
        <color theme="1"/>
        <rFont val="Arial"/>
        <family val="2"/>
      </rPr>
      <t>a)</t>
    </r>
    <r>
      <rPr>
        <sz val="12"/>
        <color theme="1"/>
        <rFont val="Arial"/>
        <family val="2"/>
      </rPr>
      <t xml:space="preserve"> Predios considerados como industrial de intensidad baja, por predios hasta de 200M</t>
    </r>
    <r>
      <rPr>
        <vertAlign val="superscript"/>
        <sz val="12"/>
        <color theme="1"/>
        <rFont val="Arial"/>
        <family val="2"/>
      </rPr>
      <t>2</t>
    </r>
    <r>
      <rPr>
        <sz val="12"/>
        <color theme="1"/>
        <rFont val="Arial"/>
        <family val="2"/>
      </rPr>
      <t xml:space="preserve">, cuota fija de  </t>
    </r>
  </si>
  <si>
    <r>
      <rPr>
        <b/>
        <sz val="12"/>
        <color theme="1"/>
        <rFont val="Arial"/>
        <family val="2"/>
      </rPr>
      <t>b)</t>
    </r>
    <r>
      <rPr>
        <sz val="12"/>
        <color theme="1"/>
        <rFont val="Arial"/>
        <family val="2"/>
      </rPr>
      <t xml:space="preserve"> Predios considerados como industrial de intensidad media, por predios hasta de 400M</t>
    </r>
    <r>
      <rPr>
        <vertAlign val="superscript"/>
        <sz val="12"/>
        <color theme="1"/>
        <rFont val="Arial"/>
        <family val="2"/>
      </rPr>
      <t>2</t>
    </r>
    <r>
      <rPr>
        <sz val="12"/>
        <color theme="1"/>
        <rFont val="Arial"/>
        <family val="2"/>
      </rPr>
      <t xml:space="preserve"> una cuota fija de </t>
    </r>
  </si>
  <si>
    <r>
      <rPr>
        <b/>
        <sz val="12"/>
        <color theme="1"/>
        <rFont val="Arial"/>
        <family val="2"/>
      </rPr>
      <t>c)</t>
    </r>
    <r>
      <rPr>
        <sz val="12"/>
        <color theme="1"/>
        <rFont val="Arial"/>
        <family val="2"/>
      </rPr>
      <t xml:space="preserve"> Predios considerados como industrial de intensidad  alta y actividades de riesgo, por predios hasta de 600M</t>
    </r>
    <r>
      <rPr>
        <vertAlign val="superscript"/>
        <sz val="12"/>
        <color theme="1"/>
        <rFont val="Arial"/>
        <family val="2"/>
      </rPr>
      <t>2</t>
    </r>
    <r>
      <rPr>
        <sz val="12"/>
        <color theme="1"/>
        <rFont val="Arial"/>
        <family val="2"/>
      </rPr>
      <t xml:space="preserve"> una cuota fija de </t>
    </r>
  </si>
  <si>
    <r>
      <rPr>
        <b/>
        <sz val="12"/>
        <color theme="1"/>
        <rFont val="Arial"/>
        <family val="2"/>
      </rPr>
      <t xml:space="preserve">XVI. </t>
    </r>
    <r>
      <rPr>
        <sz val="12"/>
        <color theme="1"/>
        <rFont val="Arial"/>
        <family val="2"/>
      </rPr>
      <t xml:space="preserve">Por permiso de uso de suelo, en predio de uso comercial. </t>
    </r>
  </si>
  <si>
    <r>
      <rPr>
        <b/>
        <sz val="12"/>
        <color theme="1"/>
        <rFont val="Arial"/>
        <family val="2"/>
      </rPr>
      <t>a)</t>
    </r>
    <r>
      <rPr>
        <sz val="12"/>
        <color theme="1"/>
        <rFont val="Arial"/>
        <family val="2"/>
      </rPr>
      <t xml:space="preserve"> Predios considerados como comercio y servicios de intensidad baja, con dimensión de conformidad con la normatividad municipal en materia urbanística, por lotes hasta de 90M</t>
    </r>
    <r>
      <rPr>
        <vertAlign val="superscript"/>
        <sz val="12"/>
        <color theme="1"/>
        <rFont val="Arial"/>
        <family val="2"/>
      </rPr>
      <t>2</t>
    </r>
    <r>
      <rPr>
        <sz val="12"/>
        <color theme="1"/>
        <rFont val="Arial"/>
        <family val="2"/>
      </rPr>
      <t xml:space="preserve">, cuota fija de  </t>
    </r>
  </si>
  <si>
    <r>
      <t>Por M</t>
    </r>
    <r>
      <rPr>
        <vertAlign val="superscript"/>
        <sz val="12"/>
        <color theme="1"/>
        <rFont val="Arial"/>
        <family val="2"/>
      </rPr>
      <t xml:space="preserve">2 </t>
    </r>
    <r>
      <rPr>
        <sz val="12"/>
        <color theme="1"/>
        <rFont val="Arial"/>
        <family val="2"/>
      </rPr>
      <t>excedente</t>
    </r>
  </si>
  <si>
    <r>
      <rPr>
        <b/>
        <sz val="12"/>
        <color theme="1"/>
        <rFont val="Arial"/>
        <family val="2"/>
      </rPr>
      <t>b)</t>
    </r>
    <r>
      <rPr>
        <sz val="12"/>
        <color theme="1"/>
        <rFont val="Arial"/>
        <family val="2"/>
      </rPr>
      <t xml:space="preserve"> Predios considerados como comercio y servicios de intensidad media, de conformidad con la normatividad municipal en materia urbanística, por lotes hasta de 200M</t>
    </r>
    <r>
      <rPr>
        <vertAlign val="superscript"/>
        <sz val="12"/>
        <color theme="1"/>
        <rFont val="Arial"/>
        <family val="2"/>
      </rPr>
      <t>2</t>
    </r>
    <r>
      <rPr>
        <sz val="12"/>
        <color theme="1"/>
        <rFont val="Arial"/>
        <family val="2"/>
      </rPr>
      <t xml:space="preserve">, cuota fija de  </t>
    </r>
  </si>
  <si>
    <r>
      <rPr>
        <b/>
        <sz val="12"/>
        <color theme="1"/>
        <rFont val="Arial"/>
        <family val="2"/>
      </rPr>
      <t>c)</t>
    </r>
    <r>
      <rPr>
        <sz val="12"/>
        <color theme="1"/>
        <rFont val="Arial"/>
        <family val="2"/>
      </rPr>
      <t xml:space="preserve"> Predios considerados como comercio y servicios de intensidad alta, de conformidad con la normatividad municipal en materia urbanística, por lotes hasta de 300M</t>
    </r>
    <r>
      <rPr>
        <vertAlign val="superscript"/>
        <sz val="12"/>
        <color theme="1"/>
        <rFont val="Arial"/>
        <family val="2"/>
      </rPr>
      <t>2</t>
    </r>
    <r>
      <rPr>
        <sz val="12"/>
        <color theme="1"/>
        <rFont val="Arial"/>
        <family val="2"/>
      </rPr>
      <t xml:space="preserve">, cuota fija de  </t>
    </r>
  </si>
  <si>
    <r>
      <rPr>
        <b/>
        <sz val="12"/>
        <color theme="1"/>
        <rFont val="Arial"/>
        <family val="2"/>
      </rPr>
      <t>XVII.</t>
    </r>
    <r>
      <rPr>
        <sz val="12"/>
        <color theme="1"/>
        <rFont val="Arial"/>
        <family val="2"/>
      </rPr>
      <t xml:space="preserve">  Por autorización de cambio de uso de suelo, se pagarán las mismas cuotas señaladas en las fracciones  XIV, XV y XVI.</t>
    </r>
  </si>
  <si>
    <r>
      <rPr>
        <b/>
        <sz val="12"/>
        <color theme="1"/>
        <rFont val="Arial"/>
        <family val="2"/>
      </rPr>
      <t>XVIII.</t>
    </r>
    <r>
      <rPr>
        <sz val="12"/>
        <color theme="1"/>
        <rFont val="Arial"/>
        <family val="2"/>
      </rPr>
      <t xml:space="preserve">  Por constancia de ubicación de predios de cualquier uso,  se pagará una cuota por predio</t>
    </r>
  </si>
  <si>
    <r>
      <t>Artículo 25.</t>
    </r>
    <r>
      <rPr>
        <sz val="12"/>
        <color theme="1"/>
        <rFont val="Arial"/>
        <family val="2"/>
      </rPr>
      <t xml:space="preserve"> Los derechos por los servicios catastrales y  práctica de avalúos, se causarán y liquidarán conforme a la siguiente:</t>
    </r>
  </si>
  <si>
    <r>
      <rPr>
        <b/>
        <sz val="12"/>
        <color theme="1"/>
        <rFont val="Arial"/>
        <family val="2"/>
      </rPr>
      <t xml:space="preserve">I. </t>
    </r>
    <r>
      <rPr>
        <sz val="12"/>
        <color theme="1"/>
        <rFont val="Arial"/>
        <family val="2"/>
      </rPr>
      <t xml:space="preserve"> Por expedición de copias de planos existentes en archivo por M</t>
    </r>
    <r>
      <rPr>
        <vertAlign val="superscript"/>
        <sz val="12"/>
        <color theme="1"/>
        <rFont val="Arial"/>
        <family val="2"/>
      </rPr>
      <t>2</t>
    </r>
    <r>
      <rPr>
        <sz val="12"/>
        <color theme="1"/>
        <rFont val="Arial"/>
        <family val="2"/>
      </rPr>
      <t xml:space="preserve"> o fracción de papel.</t>
    </r>
  </si>
  <si>
    <r>
      <rPr>
        <b/>
        <sz val="12"/>
        <color theme="1"/>
        <rFont val="Arial"/>
        <family val="2"/>
      </rPr>
      <t xml:space="preserve">II. </t>
    </r>
    <r>
      <rPr>
        <sz val="12"/>
        <color theme="1"/>
        <rFont val="Arial"/>
        <family val="2"/>
      </rPr>
      <t xml:space="preserve"> Original de planos existentes en archivo de computo por M</t>
    </r>
    <r>
      <rPr>
        <vertAlign val="superscript"/>
        <sz val="12"/>
        <color theme="1"/>
        <rFont val="Arial"/>
        <family val="2"/>
      </rPr>
      <t>2</t>
    </r>
    <r>
      <rPr>
        <sz val="12"/>
        <color theme="1"/>
        <rFont val="Arial"/>
        <family val="2"/>
      </rPr>
      <t xml:space="preserve"> o fracción de papel:</t>
    </r>
  </si>
  <si>
    <r>
      <rPr>
        <b/>
        <sz val="12"/>
        <color theme="1"/>
        <rFont val="Arial"/>
        <family val="2"/>
      </rPr>
      <t>III.</t>
    </r>
    <r>
      <rPr>
        <sz val="12"/>
        <color theme="1"/>
        <rFont val="Arial"/>
        <family val="2"/>
      </rPr>
      <t xml:space="preserve"> Por avalúos de inmuebles urbanos y suburbanos, se cobrará una cuota fija de $112.12</t>
    </r>
  </si>
  <si>
    <r>
      <rPr>
        <b/>
        <sz val="12"/>
        <color theme="1"/>
        <rFont val="Arial"/>
        <family val="2"/>
      </rPr>
      <t>IV</t>
    </r>
    <r>
      <rPr>
        <sz val="12"/>
        <color theme="1"/>
        <rFont val="Arial"/>
        <family val="2"/>
      </rPr>
      <t>.  Por el avalúo de inmuebles rústicos que no requieran el levantamiento del plano del terreno:</t>
    </r>
  </si>
  <si>
    <r>
      <rPr>
        <b/>
        <sz val="12"/>
        <color theme="1"/>
        <rFont val="Arial"/>
        <family val="2"/>
      </rPr>
      <t>V.</t>
    </r>
    <r>
      <rPr>
        <sz val="12"/>
        <color theme="1"/>
        <rFont val="Arial"/>
        <family val="2"/>
      </rPr>
      <t xml:space="preserve">  Por el avalúo de inmuebles rústicos que requieran el levantamiento del plano del terreno:</t>
    </r>
  </si>
  <si>
    <r>
      <t xml:space="preserve">VI. </t>
    </r>
    <r>
      <rPr>
        <sz val="12"/>
        <color theme="1"/>
        <rFont val="Arial"/>
        <family val="2"/>
      </rPr>
      <t xml:space="preserve">Por la revision y autorización de avalúos praticados por peritos valuadores autorizados por la tesorería municipal, o por valuadores y unidades de valuación certificados con anterioridad no mayor a un año.    </t>
    </r>
  </si>
  <si>
    <r>
      <t>Artículo 26</t>
    </r>
    <r>
      <rPr>
        <sz val="12"/>
        <color theme="1"/>
        <rFont val="Arial"/>
        <family val="2"/>
      </rPr>
      <t>. Los derechos por servicios municipales  en materia de fraccionamientos, se causarán y liquidarán en atención a la siguiente:</t>
    </r>
  </si>
  <si>
    <r>
      <rPr>
        <b/>
        <sz val="12"/>
        <color theme="1"/>
        <rFont val="Arial"/>
        <family val="2"/>
      </rPr>
      <t>I</t>
    </r>
    <r>
      <rPr>
        <sz val="12"/>
        <color theme="1"/>
        <rFont val="Arial"/>
        <family val="2"/>
      </rPr>
      <t>. Por la revisión de proyectos para la expedición de constancia de compatibilidad urbanística, por m</t>
    </r>
    <r>
      <rPr>
        <vertAlign val="superscript"/>
        <sz val="12"/>
        <color theme="1"/>
        <rFont val="Arial"/>
        <family val="2"/>
      </rPr>
      <t xml:space="preserve">2 </t>
    </r>
    <r>
      <rPr>
        <sz val="12"/>
        <color theme="1"/>
        <rFont val="Arial"/>
        <family val="2"/>
      </rPr>
      <t>de superficie vendible:</t>
    </r>
  </si>
  <si>
    <r>
      <rPr>
        <b/>
        <sz val="12"/>
        <color theme="1"/>
        <rFont val="Arial"/>
        <family val="2"/>
      </rPr>
      <t xml:space="preserve">a) </t>
    </r>
    <r>
      <rPr>
        <sz val="12"/>
        <color theme="1"/>
        <rFont val="Arial"/>
        <family val="2"/>
      </rPr>
      <t>Fraccionamientos</t>
    </r>
  </si>
  <si>
    <r>
      <rPr>
        <b/>
        <sz val="12"/>
        <color theme="1"/>
        <rFont val="Arial"/>
        <family val="2"/>
      </rPr>
      <t>b)</t>
    </r>
    <r>
      <rPr>
        <sz val="12"/>
        <color theme="1"/>
        <rFont val="Arial"/>
        <family val="2"/>
      </rPr>
      <t xml:space="preserve"> Desarrollos en condominio:</t>
    </r>
  </si>
  <si>
    <r>
      <rPr>
        <b/>
        <sz val="12"/>
        <color theme="1"/>
        <rFont val="Arial"/>
        <family val="2"/>
      </rPr>
      <t>II.</t>
    </r>
    <r>
      <rPr>
        <sz val="12"/>
        <color theme="1"/>
        <rFont val="Arial"/>
        <family val="2"/>
      </rPr>
      <t xml:space="preserve"> Por la revisión de proyectos para la aprobación de la traza, por  metro cuadrado de superficie vendible.</t>
    </r>
  </si>
  <si>
    <r>
      <rPr>
        <b/>
        <sz val="12"/>
        <color theme="1"/>
        <rFont val="Arial"/>
        <family val="2"/>
      </rPr>
      <t>a)</t>
    </r>
    <r>
      <rPr>
        <sz val="12"/>
        <color theme="1"/>
        <rFont val="Arial"/>
        <family val="2"/>
      </rPr>
      <t xml:space="preserve"> Fraccionamientos</t>
    </r>
  </si>
  <si>
    <r>
      <rPr>
        <b/>
        <sz val="12"/>
        <color theme="1"/>
        <rFont val="Arial"/>
        <family val="2"/>
      </rPr>
      <t>b)</t>
    </r>
    <r>
      <rPr>
        <sz val="12"/>
        <color theme="1"/>
        <rFont val="Arial"/>
        <family val="2"/>
      </rPr>
      <t xml:space="preserve"> Desarrollos en condominio</t>
    </r>
  </si>
  <si>
    <r>
      <rPr>
        <b/>
        <strike/>
        <sz val="12"/>
        <color theme="1"/>
        <rFont val="Arial"/>
        <family val="2"/>
      </rPr>
      <t>III.</t>
    </r>
    <r>
      <rPr>
        <strike/>
        <sz val="12"/>
        <color theme="1"/>
        <rFont val="Arial"/>
        <family val="2"/>
      </rPr>
      <t xml:space="preserve">  Por autorización de fraccionamiento por m</t>
    </r>
    <r>
      <rPr>
        <strike/>
        <vertAlign val="superscript"/>
        <sz val="12"/>
        <color theme="1"/>
        <rFont val="Arial"/>
        <family val="2"/>
      </rPr>
      <t>2</t>
    </r>
    <r>
      <rPr>
        <strike/>
        <sz val="12"/>
        <color theme="1"/>
        <rFont val="Arial"/>
        <family val="2"/>
      </rPr>
      <t xml:space="preserve"> de superficie vendible.</t>
    </r>
  </si>
  <si>
    <r>
      <rPr>
        <b/>
        <sz val="12"/>
        <color theme="1"/>
        <rFont val="Arial"/>
        <family val="2"/>
      </rPr>
      <t>III</t>
    </r>
    <r>
      <rPr>
        <sz val="12"/>
        <color theme="1"/>
        <rFont val="Arial"/>
        <family val="2"/>
      </rPr>
      <t>.  Por la revisión de proyectos para la autorización de obras de urbanización.</t>
    </r>
  </si>
  <si>
    <r>
      <rPr>
        <b/>
        <sz val="12"/>
        <color theme="1"/>
        <rFont val="Arial"/>
        <family val="2"/>
      </rPr>
      <t xml:space="preserve">a) </t>
    </r>
    <r>
      <rPr>
        <sz val="12"/>
        <color theme="1"/>
        <rFont val="Arial"/>
        <family val="2"/>
      </rPr>
      <t>Por lote en fraccionamientos residenciales, de habitación popular, urbanización progresiva, campestres, turístico, recreativo-deportivo, industriales, comerciales, agropecuarios y desarrollos en condominio.</t>
    </r>
  </si>
  <si>
    <r>
      <t xml:space="preserve"> </t>
    </r>
    <r>
      <rPr>
        <b/>
        <sz val="12"/>
        <color theme="1"/>
        <rFont val="Arial"/>
        <family val="2"/>
      </rPr>
      <t xml:space="preserve">b) </t>
    </r>
    <r>
      <rPr>
        <sz val="12"/>
        <color theme="1"/>
        <rFont val="Arial"/>
        <family val="2"/>
      </rPr>
      <t>Por metro cuadrado de superficie vendible en desarrollo en condominio habitacional.</t>
    </r>
  </si>
  <si>
    <r>
      <rPr>
        <b/>
        <sz val="12"/>
        <color theme="1"/>
        <rFont val="Arial"/>
        <family val="2"/>
      </rPr>
      <t xml:space="preserve">IV. </t>
    </r>
    <r>
      <rPr>
        <sz val="12"/>
        <color theme="1"/>
        <rFont val="Arial"/>
        <family val="2"/>
      </rPr>
      <t xml:space="preserve"> Por supervisión de obra con base al proyecto y presupuesto aprobado de las obras por ejecutar se aplicará:     </t>
    </r>
  </si>
  <si>
    <r>
      <rPr>
        <b/>
        <sz val="12"/>
        <color theme="1"/>
        <rFont val="Arial"/>
        <family val="2"/>
      </rPr>
      <t>a)</t>
    </r>
    <r>
      <rPr>
        <sz val="12"/>
        <color theme="1"/>
        <rFont val="Arial"/>
        <family val="2"/>
      </rPr>
      <t xml:space="preserve"> El 1% en los fraccionamientos de urbanización progresiva, aplicado sobre el presupuesto de las obras de red de agua potable, red de drenaje y guarniciones.</t>
    </r>
  </si>
  <si>
    <r>
      <rPr>
        <b/>
        <sz val="12"/>
        <color theme="1"/>
        <rFont val="Arial"/>
        <family val="2"/>
      </rPr>
      <t>b)</t>
    </r>
    <r>
      <rPr>
        <sz val="12"/>
        <color theme="1"/>
        <rFont val="Arial"/>
        <family val="2"/>
      </rPr>
      <t xml:space="preserve"> El 1.5% tratándose de los demás fraccionamientos y conjuntos habitacionales.</t>
    </r>
  </si>
  <si>
    <r>
      <rPr>
        <b/>
        <sz val="12"/>
        <color theme="1"/>
        <rFont val="Arial"/>
        <family val="2"/>
      </rPr>
      <t>V.</t>
    </r>
    <r>
      <rPr>
        <sz val="12"/>
        <color theme="1"/>
        <rFont val="Arial"/>
        <family val="2"/>
      </rPr>
      <t xml:space="preserve"> Por permiso de venta de lotes por M</t>
    </r>
    <r>
      <rPr>
        <vertAlign val="superscript"/>
        <sz val="12"/>
        <color theme="1"/>
        <rFont val="Arial"/>
        <family val="2"/>
      </rPr>
      <t>2</t>
    </r>
    <r>
      <rPr>
        <sz val="12"/>
        <color theme="1"/>
        <rFont val="Arial"/>
        <family val="2"/>
      </rPr>
      <t xml:space="preserve"> de superficie vendible.</t>
    </r>
  </si>
  <si>
    <r>
      <rPr>
        <b/>
        <sz val="12"/>
        <color theme="1"/>
        <rFont val="Arial"/>
        <family val="2"/>
      </rPr>
      <t>VI.</t>
    </r>
    <r>
      <rPr>
        <sz val="12"/>
        <color theme="1"/>
        <rFont val="Arial"/>
        <family val="2"/>
      </rPr>
      <t xml:space="preserve"> Por permiso de modificación de traza por M</t>
    </r>
    <r>
      <rPr>
        <vertAlign val="superscript"/>
        <sz val="12"/>
        <color theme="1"/>
        <rFont val="Arial"/>
        <family val="2"/>
      </rPr>
      <t>2</t>
    </r>
    <r>
      <rPr>
        <sz val="12"/>
        <color theme="1"/>
        <rFont val="Arial"/>
        <family val="2"/>
      </rPr>
      <t xml:space="preserve"> de superficie vendible.</t>
    </r>
  </si>
  <si>
    <r>
      <rPr>
        <b/>
        <sz val="12"/>
        <color theme="1"/>
        <rFont val="Arial"/>
        <family val="2"/>
      </rPr>
      <t>VII.</t>
    </r>
    <r>
      <rPr>
        <sz val="12"/>
        <color theme="1"/>
        <rFont val="Arial"/>
        <family val="2"/>
      </rPr>
      <t xml:space="preserve"> Por la evaluación de compatibilidad.</t>
    </r>
  </si>
  <si>
    <r>
      <t>Artículo 27</t>
    </r>
    <r>
      <rPr>
        <sz val="12"/>
        <color theme="1"/>
        <rFont val="Arial"/>
        <family val="2"/>
      </rPr>
      <t>. Los derechos por la expedición de licencias o permisos para el establecimiento de anuncios se causarán y liquidarán conforme a la siguiente:</t>
    </r>
  </si>
  <si>
    <r>
      <rPr>
        <b/>
        <sz val="12"/>
        <color theme="1"/>
        <rFont val="Arial"/>
        <family val="2"/>
      </rPr>
      <t>I.</t>
    </r>
    <r>
      <rPr>
        <sz val="12"/>
        <color theme="1"/>
        <rFont val="Arial"/>
        <family val="2"/>
      </rPr>
      <t xml:space="preserve">  Permisos para el establecimiento de anuncios, por metro cuadrado y vigencia de 12 meses, con excepción del inciso g) a considerarse por 30 días.</t>
    </r>
  </si>
  <si>
    <r>
      <rPr>
        <b/>
        <sz val="12"/>
        <color theme="1"/>
        <rFont val="Arial"/>
        <family val="2"/>
      </rPr>
      <t xml:space="preserve">II. </t>
    </r>
    <r>
      <rPr>
        <sz val="12"/>
        <color theme="1"/>
        <rFont val="Arial"/>
        <family val="2"/>
      </rPr>
      <t xml:space="preserve"> Por cada anuncio colocado en vehículos de servicio público urbano y    suburbano considerando como unidad  el vehículo  sobre el que se colocará la misma, y con vigencia de 30 días por unidad.</t>
    </r>
  </si>
  <si>
    <r>
      <rPr>
        <b/>
        <sz val="12"/>
        <color theme="1"/>
        <rFont val="Arial"/>
        <family val="2"/>
      </rPr>
      <t>III</t>
    </r>
    <r>
      <rPr>
        <sz val="12"/>
        <color theme="1"/>
        <rFont val="Arial"/>
        <family val="2"/>
      </rPr>
      <t>. Por anuncio móvil o temporal, por pieza y con vigencia máxima de 15 días:</t>
    </r>
  </si>
  <si>
    <r>
      <rPr>
        <b/>
        <sz val="12"/>
        <color theme="1"/>
        <rFont val="Arial"/>
        <family val="2"/>
      </rPr>
      <t>IV.</t>
    </r>
    <r>
      <rPr>
        <sz val="12"/>
        <color theme="1"/>
        <rFont val="Arial"/>
        <family val="2"/>
      </rPr>
      <t xml:space="preserve"> Inflables y globos aerostáticos  por  pieza y  por día. </t>
    </r>
  </si>
  <si>
    <r>
      <t xml:space="preserve">El otorgamiento </t>
    </r>
    <r>
      <rPr>
        <b/>
        <sz val="12"/>
        <color theme="1"/>
        <rFont val="Arial"/>
        <family val="2"/>
      </rPr>
      <t xml:space="preserve"> </t>
    </r>
    <r>
      <rPr>
        <sz val="12"/>
        <color theme="1"/>
        <rFont val="Arial"/>
        <family val="2"/>
      </rPr>
      <t>del permiso incluye trabajos de supervisión y revisión del proyecto de ubicación, contenido y estructura del anuncio.</t>
    </r>
  </si>
  <si>
    <r>
      <rPr>
        <b/>
        <sz val="12"/>
        <color theme="1"/>
        <rFont val="Arial"/>
        <family val="2"/>
      </rPr>
      <t>V.</t>
    </r>
    <r>
      <rPr>
        <sz val="12"/>
        <color theme="1"/>
        <rFont val="Arial"/>
        <family val="2"/>
      </rPr>
      <t xml:space="preserve"> Por</t>
    </r>
    <r>
      <rPr>
        <b/>
        <sz val="12"/>
        <color theme="1"/>
        <rFont val="Arial"/>
        <family val="2"/>
      </rPr>
      <t xml:space="preserve"> </t>
    </r>
    <r>
      <rPr>
        <sz val="12"/>
        <color theme="1"/>
        <rFont val="Arial"/>
        <family val="2"/>
      </rPr>
      <t>permiso</t>
    </r>
    <r>
      <rPr>
        <b/>
        <sz val="12"/>
        <color theme="1"/>
        <rFont val="Arial"/>
        <family val="2"/>
      </rPr>
      <t xml:space="preserve"> </t>
    </r>
    <r>
      <rPr>
        <sz val="12"/>
        <color theme="1"/>
        <rFont val="Arial"/>
        <family val="2"/>
      </rPr>
      <t>de regularización de los conceptos contenidos en el presente artículo se cobrará el 50% adicional a la cuota correspondiente.</t>
    </r>
  </si>
  <si>
    <r>
      <rPr>
        <b/>
        <sz val="12"/>
        <color theme="1"/>
        <rFont val="Arial"/>
        <family val="2"/>
      </rPr>
      <t xml:space="preserve">VI. </t>
    </r>
    <r>
      <rPr>
        <sz val="12"/>
        <color theme="1"/>
        <rFont val="Arial"/>
        <family val="2"/>
      </rPr>
      <t xml:space="preserve"> Por prórroga de los conceptos contenidos en el presente artículo  se cobrará el 50% de la cuota correspondiente.</t>
    </r>
  </si>
  <si>
    <r>
      <rPr>
        <b/>
        <sz val="12"/>
        <color theme="1"/>
        <rFont val="Arial"/>
        <family val="2"/>
      </rPr>
      <t>VII.</t>
    </r>
    <r>
      <rPr>
        <sz val="12"/>
        <color theme="1"/>
        <rFont val="Arial"/>
        <family val="2"/>
      </rPr>
      <t xml:space="preserve">  Por regularización de prórroga de los conceptos contenidos en el presente artículo, se cobrará el 75% de la cuota correspondiente.</t>
    </r>
  </si>
  <si>
    <r>
      <t>Artículo 30.</t>
    </r>
    <r>
      <rPr>
        <sz val="12"/>
        <color theme="1"/>
        <rFont val="Arial"/>
        <family val="2"/>
      </rPr>
      <t xml:space="preserve"> Los derechos por servicios en materia ambiental se causarán y liquidarán de conformidad con la siguiente:</t>
    </r>
  </si>
  <si>
    <r>
      <rPr>
        <b/>
        <sz val="12"/>
        <color theme="1"/>
        <rFont val="Arial"/>
        <family val="2"/>
      </rPr>
      <t xml:space="preserve">I. </t>
    </r>
    <r>
      <rPr>
        <sz val="12"/>
        <color theme="1"/>
        <rFont val="Arial"/>
        <family val="2"/>
      </rPr>
      <t>Por la evaluación del impacto ambiental, por dictamen:</t>
    </r>
  </si>
  <si>
    <r>
      <rPr>
        <b/>
        <sz val="12"/>
        <color theme="1"/>
        <rFont val="Arial"/>
        <family val="2"/>
      </rPr>
      <t>II.</t>
    </r>
    <r>
      <rPr>
        <sz val="12"/>
        <color theme="1"/>
        <rFont val="Arial"/>
        <family val="2"/>
      </rPr>
      <t xml:space="preserve"> Por la evaluación del estudio de riesgo   </t>
    </r>
  </si>
  <si>
    <r>
      <rPr>
        <b/>
        <sz val="12"/>
        <color theme="1"/>
        <rFont val="Arial"/>
        <family val="2"/>
      </rPr>
      <t xml:space="preserve">III. </t>
    </r>
    <r>
      <rPr>
        <sz val="12"/>
        <color theme="1"/>
        <rFont val="Arial"/>
        <family val="2"/>
      </rPr>
      <t xml:space="preserve">Autorización de poda </t>
    </r>
  </si>
  <si>
    <r>
      <rPr>
        <b/>
        <sz val="12"/>
        <color theme="1"/>
        <rFont val="Arial"/>
        <family val="2"/>
      </rPr>
      <t>IV.</t>
    </r>
    <r>
      <rPr>
        <sz val="12"/>
        <color theme="1"/>
        <rFont val="Arial"/>
        <family val="2"/>
      </rPr>
      <t xml:space="preserve"> Autorización para afectaciones arbóreas </t>
    </r>
  </si>
  <si>
    <r>
      <rPr>
        <b/>
        <sz val="12"/>
        <color theme="1"/>
        <rFont val="Arial"/>
        <family val="2"/>
      </rPr>
      <t>V.</t>
    </r>
    <r>
      <rPr>
        <sz val="12"/>
        <color theme="1"/>
        <rFont val="Arial"/>
        <family val="2"/>
      </rPr>
      <t xml:space="preserve"> Dictamen técnico ecológico                                   </t>
    </r>
  </si>
  <si>
    <r>
      <rPr>
        <b/>
        <sz val="12"/>
        <color theme="1"/>
        <rFont val="Arial"/>
        <family val="2"/>
      </rPr>
      <t xml:space="preserve">VI. </t>
    </r>
    <r>
      <rPr>
        <sz val="12"/>
        <color theme="1"/>
        <rFont val="Arial"/>
        <family val="2"/>
      </rPr>
      <t xml:space="preserve">Visita técnica o supervisión especializada  </t>
    </r>
  </si>
  <si>
    <r>
      <t>Artículo 31.</t>
    </r>
    <r>
      <rPr>
        <sz val="12"/>
        <color theme="1"/>
        <rFont val="Arial"/>
        <family val="2"/>
      </rPr>
      <t xml:space="preserve"> Los derechos por la expedición de certificados, certificaciones y constancias se causarán y liquidarán de conformidad con la siguiente:</t>
    </r>
  </si>
  <si>
    <r>
      <rPr>
        <b/>
        <sz val="12"/>
        <color theme="1"/>
        <rFont val="Arial"/>
        <family val="2"/>
      </rPr>
      <t>I.</t>
    </r>
    <r>
      <rPr>
        <sz val="12"/>
        <color theme="1"/>
        <rFont val="Arial"/>
        <family val="2"/>
      </rPr>
      <t xml:space="preserve"> Constancias de valor fiscal de la propiedad raíz  </t>
    </r>
  </si>
  <si>
    <r>
      <rPr>
        <b/>
        <sz val="12"/>
        <color theme="1"/>
        <rFont val="Arial"/>
        <family val="2"/>
      </rPr>
      <t xml:space="preserve">II. </t>
    </r>
    <r>
      <rPr>
        <sz val="12"/>
        <color theme="1"/>
        <rFont val="Arial"/>
        <family val="2"/>
      </rPr>
      <t xml:space="preserve">Constancias del estado de cuenta de no adeudo por concepto de impuestos, derechos y aprovechamientos.    </t>
    </r>
  </si>
  <si>
    <r>
      <rPr>
        <b/>
        <sz val="12"/>
        <color theme="1"/>
        <rFont val="Arial"/>
        <family val="2"/>
      </rPr>
      <t>III.</t>
    </r>
    <r>
      <rPr>
        <sz val="12"/>
        <color theme="1"/>
        <rFont val="Arial"/>
        <family val="2"/>
      </rPr>
      <t xml:space="preserve"> Constancias que expidan las dependencias o entidades de la Administración Pública Municipal </t>
    </r>
  </si>
  <si>
    <r>
      <rPr>
        <b/>
        <sz val="12"/>
        <color theme="1"/>
        <rFont val="Arial"/>
        <family val="2"/>
      </rPr>
      <t>IV.</t>
    </r>
    <r>
      <rPr>
        <sz val="12"/>
        <color theme="1"/>
        <rFont val="Arial"/>
        <family val="2"/>
      </rPr>
      <t xml:space="preserve"> Por las certificaciones que expida el Secretario del Ayuntamiento por hoja.</t>
    </r>
  </si>
  <si>
    <r>
      <t xml:space="preserve">V. </t>
    </r>
    <r>
      <rPr>
        <sz val="12"/>
        <color theme="1"/>
        <rFont val="Arial"/>
        <family val="2"/>
      </rPr>
      <t xml:space="preserve"> Certificación de clave catastral, expedida por la Tesorería Municipal.</t>
    </r>
  </si>
  <si>
    <r>
      <t xml:space="preserve">VI. </t>
    </r>
    <r>
      <rPr>
        <sz val="12"/>
        <color theme="1"/>
        <rFont val="Arial"/>
        <family val="2"/>
      </rPr>
      <t xml:space="preserve"> Cartas de origen.</t>
    </r>
  </si>
  <si>
    <r>
      <t>Artículo 32</t>
    </r>
    <r>
      <rPr>
        <sz val="12"/>
        <color theme="1"/>
        <rFont val="Arial"/>
        <family val="2"/>
      </rPr>
      <t>. Los derechos por los servicios de acceso a la información pública cuando medie solicitud, se causarán y liquidarán conforme a las siguientes cuotas:</t>
    </r>
  </si>
  <si>
    <r>
      <t>Artículo 33.</t>
    </r>
    <r>
      <rPr>
        <sz val="12"/>
        <color theme="1"/>
        <rFont val="Arial"/>
        <family val="2"/>
      </rPr>
      <t xml:space="preserve"> Por la prestación de los servicios de asistencia y salud pública se causarán y liquidarán los derechos de conformidad a la siguiente:</t>
    </r>
  </si>
  <si>
    <r>
      <rPr>
        <b/>
        <sz val="12"/>
        <color theme="1"/>
        <rFont val="Arial"/>
        <family val="2"/>
      </rPr>
      <t xml:space="preserve">I. </t>
    </r>
    <r>
      <rPr>
        <sz val="12"/>
        <color theme="1"/>
        <rFont val="Arial"/>
        <family val="2"/>
      </rPr>
      <t>Por la estancia infantil del DIF municipal y centros asistenciales de desarrollo infantil "El Encino" y " Las Rinconadas":</t>
    </r>
  </si>
  <si>
    <r>
      <rPr>
        <b/>
        <sz val="12"/>
        <color theme="1"/>
        <rFont val="Arial"/>
        <family val="2"/>
      </rPr>
      <t xml:space="preserve">II. </t>
    </r>
    <r>
      <rPr>
        <sz val="12"/>
        <color theme="1"/>
        <rFont val="Arial"/>
        <family val="2"/>
      </rPr>
      <t>Por los servicios en materia de psicología y taller en centros de desarrollo social:</t>
    </r>
  </si>
  <si>
    <r>
      <rPr>
        <b/>
        <sz val="12"/>
        <color theme="1"/>
        <rFont val="Arial"/>
        <family val="2"/>
      </rPr>
      <t xml:space="preserve">III. </t>
    </r>
    <r>
      <rPr>
        <sz val="12"/>
        <color theme="1"/>
        <rFont val="Arial"/>
        <family val="2"/>
      </rPr>
      <t>Por los servicios prestados en la Unidad Municipal de Rehabilitación:</t>
    </r>
  </si>
  <si>
    <r>
      <rPr>
        <b/>
        <sz val="12"/>
        <color theme="1"/>
        <rFont val="Arial"/>
        <family val="2"/>
      </rPr>
      <t>IV</t>
    </r>
    <r>
      <rPr>
        <sz val="12"/>
        <color theme="1"/>
        <rFont val="Arial"/>
        <family val="2"/>
      </rPr>
      <t>. Por los servicios prestados en materia de Control Canino:</t>
    </r>
  </si>
  <si>
    <r>
      <t>Artículo 34.</t>
    </r>
    <r>
      <rPr>
        <sz val="12"/>
        <color theme="1"/>
        <rFont val="Arial"/>
        <family val="2"/>
      </rPr>
      <t xml:space="preserve">  Los derechos por la prestación de servicios de alumbrado público, se causarán y liquidarán de conformidad con lo dispuesto por la Ley de Hacienda para los Municipios del Estado de Guanajuato y el presente Ordenamiento, y con base en la siguiente:</t>
    </r>
  </si>
  <si>
    <r>
      <t>Artículo 35.</t>
    </r>
    <r>
      <rPr>
        <sz val="12"/>
        <color theme="1"/>
        <rFont val="Arial"/>
        <family val="2"/>
      </rPr>
      <t xml:space="preserve">  El cobro por permisos para la ocupación y aprovechamiento de la vía pública se causará conforme a la siguiente:</t>
    </r>
  </si>
  <si>
    <r>
      <t>Artículo 36</t>
    </r>
    <r>
      <rPr>
        <sz val="12"/>
        <color theme="1"/>
        <rFont val="Arial"/>
        <family val="2"/>
      </rPr>
      <t>. Esta contribución se causará y liquidará en los términos de las disposiciones que establece la Ley de Hacienda para los Municipios del Estado de Guanajuato.</t>
    </r>
  </si>
  <si>
    <r>
      <t>Artículo 37</t>
    </r>
    <r>
      <rPr>
        <sz val="12"/>
        <color theme="1"/>
        <rFont val="Arial"/>
        <family val="2"/>
      </rPr>
      <t>. Los productos que tienen derecho a percibir los Municipios, se regularán por los contratos o convenios que se celebren y su importe deberá enterarse en los plazos, términos y condiciones que en los mismos se establezca de acuerdo a lo señalado en  Ley de Hacienda para los Municipios del Estado de Guanajuato.</t>
    </r>
  </si>
  <si>
    <r>
      <t>Artículo 38</t>
    </r>
    <r>
      <rPr>
        <sz val="12"/>
        <color theme="1"/>
        <rFont val="Arial"/>
        <family val="2"/>
      </rPr>
      <t>. Los aprovechamientos que percibirá el Municipio, serán además de los previstos en él articulo 259 de la Ley de Hacienda para los Municipios del Estado y de aquellos que se obtengan de los fondos de aportación federal.</t>
    </r>
  </si>
  <si>
    <r>
      <t>Artículo 39</t>
    </r>
    <r>
      <rPr>
        <sz val="12"/>
        <color theme="1"/>
        <rFont val="Arial"/>
        <family val="2"/>
      </rPr>
      <t>. Cuando no se pague un crédito fiscal en la fecha o dentro del plazo señalado en las disposiciones respectivas, se cobrarán recargos a la tasa del 3% mensual.</t>
    </r>
  </si>
  <si>
    <r>
      <t xml:space="preserve">Artículo 40. </t>
    </r>
    <r>
      <rPr>
        <sz val="12"/>
        <color theme="1"/>
        <rFont val="Arial"/>
        <family val="2"/>
      </rPr>
      <t>Los aprovechamientos por concepto de gastos de ejecución, se causarán a la tasa del 2% sobre el adeudo por cada una de las diligencias que a continuación se indican:</t>
    </r>
  </si>
  <si>
    <r>
      <t xml:space="preserve">Artículo 41. </t>
    </r>
    <r>
      <rPr>
        <sz val="12"/>
        <color theme="1"/>
        <rFont val="Arial"/>
        <family val="2"/>
      </rPr>
      <t>Los aprovechamientos por concepto de multas fiscales se cubrirán conforme a las disposiciones relativas al título segundo, capitulo único de la Ley de Hacienda para los Municipios del Estado de Guanajuato.</t>
    </r>
  </si>
  <si>
    <r>
      <t xml:space="preserve">Artículo 42. </t>
    </r>
    <r>
      <rPr>
        <sz val="12"/>
        <color theme="1"/>
        <rFont val="Arial"/>
        <family val="2"/>
      </rPr>
      <t>El Municipio percibirá las cantidades que le correspondan por concepto de participaciones federales, de acuerdo a lo dispuesto en la Ley de Coordinación Fiscal del Estado de Guanajuato.</t>
    </r>
  </si>
  <si>
    <r>
      <t xml:space="preserve">Artículo 43. </t>
    </r>
    <r>
      <rPr>
        <sz val="12"/>
        <color theme="1"/>
        <rFont val="Arial"/>
        <family val="2"/>
      </rPr>
      <t>El Municipio podrá percibir ingresos extraordinarios cuando así lo decrete de manera excepcional el Congreso del Estado.</t>
    </r>
  </si>
  <si>
    <r>
      <rPr>
        <b/>
        <sz val="12"/>
        <color theme="1"/>
        <rFont val="Arial"/>
        <family val="2"/>
      </rPr>
      <t>Artículo 45.</t>
    </r>
    <r>
      <rPr>
        <sz val="12"/>
        <color theme="1"/>
        <rFont val="Arial"/>
        <family val="2"/>
      </rPr>
      <t xml:space="preserve"> Los contribuyentes del impuesto predial que cubran anticipadamente el impuesto por la anualidad de este impuesto,  excepto los que tributen bajo cuota mínima, tendrán un descuento del: 20% si lo hacen en el mes de enero.</t>
    </r>
  </si>
  <si>
    <r>
      <t>Artículo 46.</t>
    </r>
    <r>
      <rPr>
        <sz val="12"/>
        <color theme="1"/>
        <rFont val="Arial"/>
        <family val="2"/>
      </rPr>
      <t xml:space="preserve"> Los usuarios de agua potable, tendrán los siguientes beneficios:
I. Cuando se establezcan programas de actualización del padrón de usuarios, el Sistema Municipal de Agua Potable y Alcantarillado de Guanajuato, procederá a ejecutar los cambios de titular, sin cargo al usuario hasta que concluya dicho programa</t>
    </r>
  </si>
  <si>
    <r>
      <t>Artículo 47.</t>
    </r>
    <r>
      <rPr>
        <sz val="12"/>
        <color theme="1"/>
        <rFont val="Arial"/>
        <family val="2"/>
      </rPr>
      <t xml:space="preserve"> En los supuestos señalados en las fracciones I, II, III y IV del artículo 22 de esta ley,   las personas adultas mayores, personas con discapacidad, jubilados y pensionados pagarán el 50% de las cuotas correspondientes.</t>
    </r>
  </si>
  <si>
    <r>
      <t>Artículo 48.</t>
    </r>
    <r>
      <rPr>
        <sz val="12"/>
        <color theme="1"/>
        <rFont val="Arial"/>
        <family val="2"/>
      </rPr>
      <t xml:space="preserve"> Por los permisos de construcción y ampliación en zona marginada de una superficie de 22m</t>
    </r>
    <r>
      <rPr>
        <vertAlign val="superscript"/>
        <sz val="12"/>
        <color theme="1"/>
        <rFont val="Arial"/>
        <family val="2"/>
      </rPr>
      <t>2</t>
    </r>
    <r>
      <rPr>
        <sz val="12"/>
        <color theme="1"/>
        <rFont val="Arial"/>
        <family val="2"/>
      </rPr>
      <t xml:space="preserve"> y hasta 60m</t>
    </r>
    <r>
      <rPr>
        <vertAlign val="superscript"/>
        <sz val="12"/>
        <color theme="1"/>
        <rFont val="Arial"/>
        <family val="2"/>
      </rPr>
      <t>2</t>
    </r>
    <r>
      <rPr>
        <sz val="12"/>
        <color theme="1"/>
        <rFont val="Arial"/>
        <family val="2"/>
      </rPr>
      <t>, se cobrará una cuota fija de $76.10</t>
    </r>
  </si>
  <si>
    <r>
      <t>Artículo 49</t>
    </r>
    <r>
      <rPr>
        <sz val="12"/>
        <color theme="1"/>
        <rFont val="Arial"/>
        <family val="2"/>
      </rPr>
      <t>. Cuando las cuotas establecidas en materia de asistencia y salud pública, sean requeridas por personas de escasos recursos o que éstas se encuentren en condiciones económicas desfavorables, se procederá a realizar estudio socioeconómico a través del DIF municipal para acreditar dicha situación, con base a los siguientes criterios:</t>
    </r>
  </si>
  <si>
    <r>
      <rPr>
        <b/>
        <sz val="12"/>
        <color theme="1"/>
        <rFont val="Arial"/>
        <family val="2"/>
      </rPr>
      <t>I.</t>
    </r>
    <r>
      <rPr>
        <sz val="12"/>
        <color theme="1"/>
        <rFont val="Arial"/>
        <family val="2"/>
      </rPr>
      <t xml:space="preserve"> Ingreso Familiar, neto; donde serán tomados en cuenta los siguientes elementos:</t>
    </r>
  </si>
  <si>
    <r>
      <rPr>
        <b/>
        <sz val="12"/>
        <color theme="1"/>
        <rFont val="Arial"/>
        <family val="2"/>
      </rPr>
      <t>a)</t>
    </r>
    <r>
      <rPr>
        <sz val="12"/>
        <color theme="1"/>
        <rFont val="Arial"/>
        <family val="2"/>
      </rPr>
      <t xml:space="preserve"> Ingresos Familiares brutos</t>
    </r>
  </si>
  <si>
    <r>
      <rPr>
        <b/>
        <sz val="12"/>
        <color theme="1"/>
        <rFont val="Arial"/>
        <family val="2"/>
      </rPr>
      <t>b)</t>
    </r>
    <r>
      <rPr>
        <sz val="12"/>
        <color theme="1"/>
        <rFont val="Arial"/>
        <family val="2"/>
      </rPr>
      <t xml:space="preserve"> Créditos Hipotecarios</t>
    </r>
  </si>
  <si>
    <r>
      <rPr>
        <b/>
        <sz val="12"/>
        <color theme="1"/>
        <rFont val="Arial"/>
        <family val="2"/>
      </rPr>
      <t>c)</t>
    </r>
    <r>
      <rPr>
        <sz val="12"/>
        <color theme="1"/>
        <rFont val="Arial"/>
        <family val="2"/>
      </rPr>
      <t xml:space="preserve"> Impuestos aplicables</t>
    </r>
  </si>
  <si>
    <r>
      <rPr>
        <b/>
        <sz val="12"/>
        <color theme="1"/>
        <rFont val="Arial"/>
        <family val="2"/>
      </rPr>
      <t>d)</t>
    </r>
    <r>
      <rPr>
        <sz val="12"/>
        <color theme="1"/>
        <rFont val="Arial"/>
        <family val="2"/>
      </rPr>
      <t>Gastos médicos debidamente identificados, derivados de padecimientos crónicos  y /o alguna discapacidad permanente.</t>
    </r>
  </si>
  <si>
    <r>
      <rPr>
        <b/>
        <sz val="12"/>
        <color theme="1"/>
        <rFont val="Arial"/>
        <family val="2"/>
      </rPr>
      <t xml:space="preserve">e) </t>
    </r>
    <r>
      <rPr>
        <sz val="12"/>
        <color theme="1"/>
        <rFont val="Arial"/>
        <family val="2"/>
      </rPr>
      <t>Gastos de alimentación</t>
    </r>
  </si>
  <si>
    <r>
      <rPr>
        <b/>
        <sz val="12"/>
        <color theme="1"/>
        <rFont val="Arial"/>
        <family val="2"/>
      </rPr>
      <t>f)</t>
    </r>
    <r>
      <rPr>
        <sz val="12"/>
        <color theme="1"/>
        <rFont val="Arial"/>
        <family val="2"/>
      </rPr>
      <t xml:space="preserve"> Servicios básicos (agua, luz, alcantarillado y gas)</t>
    </r>
  </si>
  <si>
    <r>
      <rPr>
        <b/>
        <sz val="12"/>
        <color theme="1"/>
        <rFont val="Arial"/>
        <family val="2"/>
      </rPr>
      <t xml:space="preserve">g) </t>
    </r>
    <r>
      <rPr>
        <sz val="12"/>
        <color theme="1"/>
        <rFont val="Arial"/>
        <family val="2"/>
      </rPr>
      <t>Servicio telefónico</t>
    </r>
  </si>
  <si>
    <r>
      <rPr>
        <b/>
        <sz val="12"/>
        <color theme="1"/>
        <rFont val="Arial"/>
        <family val="2"/>
      </rPr>
      <t>h)</t>
    </r>
    <r>
      <rPr>
        <sz val="12"/>
        <color theme="1"/>
        <rFont val="Arial"/>
        <family val="2"/>
      </rPr>
      <t xml:space="preserve"> Pago de la vivienda que habita</t>
    </r>
  </si>
  <si>
    <r>
      <rPr>
        <b/>
        <sz val="12"/>
        <color theme="1"/>
        <rFont val="Arial"/>
        <family val="2"/>
      </rPr>
      <t>i)</t>
    </r>
    <r>
      <rPr>
        <sz val="12"/>
        <color theme="1"/>
        <rFont val="Arial"/>
        <family val="2"/>
      </rPr>
      <t xml:space="preserve"> Colegiaturas escolares de los padres y/o algún miembro de la familia.</t>
    </r>
  </si>
  <si>
    <r>
      <rPr>
        <b/>
        <sz val="12"/>
        <color theme="1"/>
        <rFont val="Arial"/>
        <family val="2"/>
      </rPr>
      <t>j)</t>
    </r>
    <r>
      <rPr>
        <sz val="12"/>
        <color theme="1"/>
        <rFont val="Arial"/>
        <family val="2"/>
      </rPr>
      <t xml:space="preserve"> Los demás que impactan en la situación económica de cada familia  y que sean acreditados y calificados por el sistema DIF Municipal</t>
    </r>
  </si>
  <si>
    <r>
      <rPr>
        <b/>
        <sz val="12"/>
        <color theme="1"/>
        <rFont val="Arial"/>
        <family val="2"/>
      </rPr>
      <t>II</t>
    </r>
    <r>
      <rPr>
        <sz val="12"/>
        <color theme="1"/>
        <rFont val="Arial"/>
        <family val="2"/>
      </rPr>
      <t>. Número de dependientes económicos;</t>
    </r>
  </si>
  <si>
    <r>
      <rPr>
        <b/>
        <sz val="12"/>
        <color theme="1"/>
        <rFont val="Arial"/>
        <family val="2"/>
      </rPr>
      <t>III.</t>
    </r>
    <r>
      <rPr>
        <sz val="12"/>
        <color theme="1"/>
        <rFont val="Arial"/>
        <family val="2"/>
      </rPr>
      <t xml:space="preserve"> Grado de escolaridad y acceso a los sistemas de salud;</t>
    </r>
  </si>
  <si>
    <r>
      <rPr>
        <b/>
        <sz val="12"/>
        <color theme="1"/>
        <rFont val="Arial"/>
        <family val="2"/>
      </rPr>
      <t xml:space="preserve">IV. </t>
    </r>
    <r>
      <rPr>
        <sz val="12"/>
        <color theme="1"/>
        <rFont val="Arial"/>
        <family val="2"/>
      </rPr>
      <t xml:space="preserve">Zona habitacional, y </t>
    </r>
  </si>
  <si>
    <r>
      <rPr>
        <b/>
        <sz val="12"/>
        <color theme="1"/>
        <rFont val="Arial"/>
        <family val="2"/>
      </rPr>
      <t xml:space="preserve">V. </t>
    </r>
    <r>
      <rPr>
        <sz val="12"/>
        <color theme="1"/>
        <rFont val="Arial"/>
        <family val="2"/>
      </rPr>
      <t>Edad de los solicitantes</t>
    </r>
  </si>
  <si>
    <r>
      <rPr>
        <b/>
        <sz val="12"/>
        <color theme="1"/>
        <rFont val="Arial"/>
        <family val="2"/>
      </rPr>
      <t xml:space="preserve">ARTICULO 50.- </t>
    </r>
    <r>
      <rPr>
        <sz val="12"/>
        <color theme="1"/>
        <rFont val="Arial"/>
        <family val="2"/>
      </rPr>
      <t xml:space="preserve"> Para la liquidación de la tarifa aplicable por la prestación del servicio de alumbrado público, se establece un beneficio a favor de los sujetos de la contribución, que consiste en que el monto a pagar no será mayor al 15% de las cantidades que deban liquidarse en forma particular por el consumo de energía eléctrica, siempre y cuando el resultado de la operación no rebase la cantidad determinada de la tarifa correspondiente, para tal caso se aplica esta última.</t>
    </r>
  </si>
  <si>
    <r>
      <t>Artículo 51.</t>
    </r>
    <r>
      <rPr>
        <sz val="12"/>
        <color theme="1"/>
        <rFont val="Arial"/>
        <family val="2"/>
      </rPr>
      <t xml:space="preserve">  Los propietarios o poseedores de bienes inmuebles sin edificar, podrán acudir a la tesorería municipal a presentar recurso de revisión, a fin de que les sea aplicable la tasa general de los inmuebles urbanos y suburbanos, cuando consideren que sus predios no representen un problema de salud pública ambiental o de seguridad pública o no se especule comercialmente con su valor por el solo hecho de su ubicación y los beneficios que recibe de las obras públicas realizadas por el Municipio.</t>
    </r>
  </si>
  <si>
    <r>
      <t>Artículo 52.</t>
    </r>
    <r>
      <rPr>
        <sz val="12"/>
        <color theme="1"/>
        <rFont val="Arial"/>
        <family val="2"/>
      </rPr>
      <t xml:space="preserve">  las cantidades que resulten de la aplicación de cuotas y tarifas, se ajustarán de conformidad con la siguiente:</t>
    </r>
  </si>
  <si>
    <r>
      <rPr>
        <b/>
        <sz val="12"/>
        <color theme="1"/>
        <rFont val="Arial"/>
        <family val="2"/>
      </rPr>
      <t>Artículo Segundo.</t>
    </r>
    <r>
      <rPr>
        <sz val="12"/>
        <color theme="1"/>
        <rFont val="Arial"/>
        <family val="2"/>
      </rPr>
      <t xml:space="preserve">  Cuando la Ley de Hacienda para los Municipios del Estado de Guanajuato remita a la Ley de Ingresos para los Municipios del Estado de Guanajuato se entenderá que se refiere a la presente Ley.</t>
    </r>
  </si>
  <si>
    <t>PASA DE DISPOSICIONES A LEY DE INGRESOS</t>
  </si>
  <si>
    <r>
      <rPr>
        <b/>
        <sz val="12"/>
        <rFont val="Arial"/>
        <family val="2"/>
      </rPr>
      <t>Artículo 44</t>
    </r>
    <r>
      <rPr>
        <sz val="12"/>
        <rFont val="Arial"/>
        <family val="2"/>
      </rPr>
      <t xml:space="preserve">. La cuota mínima anual del impuesto predial que se pagará dentro del primer bimestre del año será de $355.83 conforme lo que señala el artículo 164 segundo párrafo de la Ley de Hacienda para los Municipios del Estado de Guanajuato y sus incisos a), b), c) y e). 
</t>
    </r>
  </si>
  <si>
    <t>NUEVO</t>
  </si>
  <si>
    <t>h) Inyección con medicamento</t>
  </si>
  <si>
    <t>i) Desparasitación con tableta</t>
  </si>
  <si>
    <t>j) Curaciones</t>
  </si>
  <si>
    <t>k) Consulta para perro o gato.</t>
  </si>
  <si>
    <t>l) Permiso para vigilar la exhibición, comercialización y adiestramiento de animales domésticos</t>
  </si>
  <si>
    <t>m) Microchip de identificación para mascotas</t>
  </si>
  <si>
    <t>n) Cirugía mayor/menor</t>
  </si>
  <si>
    <t>o) Placas de identificación</t>
  </si>
  <si>
    <r>
      <t>Artículo 28.</t>
    </r>
    <r>
      <rPr>
        <strike/>
        <sz val="12"/>
        <color theme="1"/>
        <rFont val="Arial"/>
        <family val="2"/>
      </rPr>
      <t xml:space="preserve"> Los derechos por la expedición de permisos eventuales para la venta de bebidas alcohólicas, se causarán y liquidarán de conformidad  a la siguiente:</t>
    </r>
  </si>
  <si>
    <r>
      <rPr>
        <b/>
        <strike/>
        <sz val="12"/>
        <color theme="1"/>
        <rFont val="Arial"/>
        <family val="2"/>
      </rPr>
      <t>I.</t>
    </r>
    <r>
      <rPr>
        <strike/>
        <sz val="12"/>
        <color theme="1"/>
        <rFont val="Arial"/>
        <family val="2"/>
      </rPr>
      <t xml:space="preserve"> Por venta de bebidas alcohólicas, costo por día</t>
    </r>
  </si>
  <si>
    <r>
      <rPr>
        <b/>
        <strike/>
        <sz val="12"/>
        <color theme="1"/>
        <rFont val="Arial"/>
        <family val="2"/>
      </rPr>
      <t xml:space="preserve">II.  </t>
    </r>
    <r>
      <rPr>
        <strike/>
        <sz val="12"/>
        <color theme="1"/>
        <rFont val="Arial"/>
        <family val="2"/>
      </rPr>
      <t>Permiso de ampliación de horario para el expendio de bebidas alcohólicas por hora mes</t>
    </r>
  </si>
  <si>
    <r>
      <t>Artículo 29.</t>
    </r>
    <r>
      <rPr>
        <strike/>
        <sz val="12"/>
        <color theme="1"/>
        <rFont val="Arial"/>
        <family val="2"/>
      </rPr>
      <t xml:space="preserve"> Los derechos a que se refiere el artículo anterior, deberán ser cubiertos antes del inicio de la actividad de que se trate.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</si>
</sst>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43" formatCode="_-* #,##0.00_-;\-* #,##0.00_-;_-* &quot;-&quot;??_-;_-@_-"/>
  </numFmts>
  <fonts count="65">
    <font>
      <sz val="10"/>
      <name val="Arial"/>
      <family val="2"/>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2"/>
      <color rgb="FF000000"/>
      <name val="Arial"/>
      <family val="2"/>
    </font>
    <font>
      <sz val="10"/>
      <name val="Arial"/>
      <family val="2"/>
    </font>
    <font>
      <b/>
      <sz val="12"/>
      <name val="Arial"/>
      <family val="2"/>
    </font>
    <font>
      <sz val="12"/>
      <name val="Arial"/>
      <family val="2"/>
    </font>
    <font>
      <b/>
      <sz val="12"/>
      <color theme="0"/>
      <name val="Arial"/>
      <family val="2"/>
    </font>
    <font>
      <b/>
      <sz val="14"/>
      <color theme="4" tint="-0.499984740745262"/>
      <name val="Arial"/>
      <family val="2"/>
    </font>
    <font>
      <b/>
      <sz val="11"/>
      <color theme="0"/>
      <name val="Arial"/>
      <family val="2"/>
    </font>
    <font>
      <sz val="12"/>
      <color theme="0"/>
      <name val="Arial"/>
      <family val="2"/>
    </font>
    <font>
      <sz val="10"/>
      <color theme="0"/>
      <name val="Arial"/>
      <family val="2"/>
    </font>
    <font>
      <b/>
      <sz val="11"/>
      <name val="Arial"/>
      <family val="2"/>
    </font>
    <font>
      <b/>
      <sz val="10"/>
      <name val="Arial"/>
      <family val="2"/>
    </font>
    <font>
      <sz val="12"/>
      <color theme="1"/>
      <name val="Arial"/>
      <family val="2"/>
    </font>
    <font>
      <b/>
      <sz val="11"/>
      <name val="Times New Roman"/>
      <family val="1"/>
    </font>
    <font>
      <b/>
      <i/>
      <sz val="11"/>
      <color rgb="FF000000"/>
      <name val="Arial"/>
      <family val="2"/>
    </font>
    <font>
      <b/>
      <sz val="11"/>
      <color theme="1"/>
      <name val="Arial"/>
      <family val="2"/>
    </font>
    <font>
      <sz val="11"/>
      <color indexed="8"/>
      <name val="Calibri"/>
      <family val="2"/>
    </font>
    <font>
      <b/>
      <sz val="11"/>
      <color rgb="FF000000"/>
      <name val="Arial"/>
      <family val="2"/>
    </font>
    <font>
      <b/>
      <i/>
      <sz val="10"/>
      <color theme="1"/>
      <name val="Arial"/>
      <family val="2"/>
    </font>
    <font>
      <b/>
      <i/>
      <sz val="11"/>
      <color theme="1"/>
      <name val="Arial"/>
      <family val="2"/>
    </font>
    <font>
      <i/>
      <sz val="11"/>
      <color rgb="FF000000"/>
      <name val="Arial"/>
      <family val="2"/>
    </font>
    <font>
      <sz val="10"/>
      <color theme="1"/>
      <name val="Arial"/>
      <family val="2"/>
    </font>
    <font>
      <i/>
      <sz val="10"/>
      <color rgb="FF000000"/>
      <name val="Arial"/>
      <family val="2"/>
    </font>
    <font>
      <b/>
      <sz val="10"/>
      <color theme="1"/>
      <name val="Arial"/>
      <family val="2"/>
    </font>
    <font>
      <sz val="11"/>
      <color rgb="FF000000"/>
      <name val="Arial"/>
      <family val="2"/>
    </font>
    <font>
      <b/>
      <i/>
      <sz val="10"/>
      <color rgb="FF000000"/>
      <name val="Arial"/>
      <family val="2"/>
    </font>
    <font>
      <sz val="10"/>
      <color theme="1"/>
      <name val="Bahnschrift"/>
      <family val="2"/>
    </font>
    <font>
      <i/>
      <sz val="10"/>
      <color theme="1"/>
      <name val="Arial"/>
      <family val="2"/>
    </font>
    <font>
      <b/>
      <i/>
      <sz val="10"/>
      <name val="Arial"/>
      <family val="2"/>
    </font>
    <font>
      <sz val="12"/>
      <color rgb="FFFF0000"/>
      <name val="Arial"/>
      <family val="2"/>
    </font>
    <font>
      <strike/>
      <sz val="12"/>
      <name val="Arial"/>
      <family val="2"/>
    </font>
    <font>
      <b/>
      <sz val="12"/>
      <color theme="1"/>
      <name val="Arial"/>
      <family val="2"/>
    </font>
    <font>
      <b/>
      <sz val="12"/>
      <color rgb="FFFF0000"/>
      <name val="Arial"/>
      <family val="2"/>
    </font>
    <font>
      <sz val="11"/>
      <name val="Arial"/>
      <family val="2"/>
    </font>
    <font>
      <sz val="11"/>
      <color theme="1"/>
      <name val="Arial"/>
      <family val="2"/>
    </font>
    <font>
      <strike/>
      <sz val="12"/>
      <color rgb="FFFF0000"/>
      <name val="Arial"/>
      <family val="2"/>
    </font>
    <font>
      <vertAlign val="superscript"/>
      <sz val="12"/>
      <color theme="1"/>
      <name val="Arial"/>
      <family val="2"/>
    </font>
    <font>
      <b/>
      <vertAlign val="superscript"/>
      <sz val="12"/>
      <color theme="1"/>
      <name val="Arial"/>
      <family val="2"/>
    </font>
    <font>
      <vertAlign val="superscript"/>
      <sz val="12"/>
      <name val="Arial"/>
      <family val="2"/>
    </font>
    <font>
      <strike/>
      <sz val="12"/>
      <color theme="1"/>
      <name val="Arial"/>
      <family val="2"/>
    </font>
    <font>
      <b/>
      <sz val="12"/>
      <name val="Times New Roman"/>
      <family val="1"/>
    </font>
    <font>
      <sz val="12"/>
      <name val="Tahoma"/>
      <family val="2"/>
    </font>
    <font>
      <sz val="12"/>
      <color indexed="10"/>
      <name val="Arial"/>
      <family val="2"/>
    </font>
    <font>
      <b/>
      <sz val="12"/>
      <color indexed="10"/>
      <name val="Arial"/>
      <family val="2"/>
    </font>
    <font>
      <b/>
      <strike/>
      <sz val="12"/>
      <name val="Arial"/>
      <family val="2"/>
    </font>
    <font>
      <strike/>
      <vertAlign val="superscript"/>
      <sz val="12"/>
      <name val="Arial"/>
      <family val="2"/>
    </font>
    <font>
      <sz val="12"/>
      <color rgb="FF000000"/>
      <name val="Arial"/>
      <family val="2"/>
    </font>
    <font>
      <sz val="11"/>
      <name val="Calibri"/>
      <family val="2"/>
    </font>
    <font>
      <b/>
      <sz val="10"/>
      <color rgb="FFFF0000"/>
      <name val="Arial"/>
      <family val="2"/>
    </font>
    <font>
      <b/>
      <sz val="11"/>
      <color rgb="FF000000"/>
      <name val="Calibri"/>
      <family val="2"/>
    </font>
    <font>
      <sz val="14"/>
      <color theme="1"/>
      <name val="Calibri"/>
      <family val="2"/>
    </font>
    <font>
      <b/>
      <sz val="14"/>
      <name val="Arial"/>
      <family val="2"/>
    </font>
    <font>
      <b/>
      <sz val="14"/>
      <color theme="1"/>
      <name val="Arial"/>
      <family val="2"/>
    </font>
    <font>
      <b/>
      <sz val="11"/>
      <color theme="1"/>
      <name val="Times New Roman"/>
      <family val="1"/>
    </font>
    <font>
      <i/>
      <sz val="11"/>
      <color theme="1"/>
      <name val="Arial"/>
      <family val="2"/>
    </font>
    <font>
      <b/>
      <sz val="12"/>
      <color theme="1"/>
      <name val="Times New Roman"/>
      <family val="1"/>
    </font>
    <font>
      <sz val="12"/>
      <color theme="1"/>
      <name val="Tahoma"/>
      <family val="2"/>
    </font>
    <font>
      <b/>
      <strike/>
      <sz val="12"/>
      <color theme="1"/>
      <name val="Arial"/>
      <family val="2"/>
    </font>
    <font>
      <strike/>
      <vertAlign val="superscript"/>
      <sz val="12"/>
      <color theme="1"/>
      <name val="Arial"/>
      <family val="2"/>
    </font>
    <font>
      <sz val="11"/>
      <color theme="1"/>
      <name val="Calibri"/>
      <family val="2"/>
    </font>
    <font>
      <b/>
      <sz val="11"/>
      <color theme="1"/>
      <name val="Calibri"/>
      <family val="2"/>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000"/>
        <bgColor indexed="64"/>
      </patternFill>
    </fill>
  </fills>
  <borders count="11">
    <border>
      <left/>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right style="hair">
        <color theme="0"/>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2" fillId="0" borderId="0"/>
    <xf numFmtId="43" fontId="20" fillId="0" borderId="0" applyFont="0" applyFill="0" applyBorder="0" applyAlignment="0" applyProtection="0"/>
    <xf numFmtId="0" fontId="1"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472">
    <xf numFmtId="0" fontId="0" fillId="0" borderId="0" xfId="0"/>
    <xf numFmtId="0" fontId="8" fillId="0" borderId="0" xfId="0" applyFont="1"/>
    <xf numFmtId="10" fontId="10" fillId="0" borderId="0" xfId="0" applyNumberFormat="1" applyFont="1" applyAlignment="1">
      <alignment horizontal="center" vertical="center"/>
    </xf>
    <xf numFmtId="0" fontId="12" fillId="0" borderId="0" xfId="0" applyFont="1" applyFill="1" applyBorder="1"/>
    <xf numFmtId="0" fontId="13" fillId="0" borderId="0" xfId="0" applyFont="1" applyFill="1" applyBorder="1"/>
    <xf numFmtId="0" fontId="0" fillId="0" borderId="0" xfId="0" applyFill="1"/>
    <xf numFmtId="0" fontId="6" fillId="0" borderId="0" xfId="0" applyFont="1" applyFill="1" applyBorder="1"/>
    <xf numFmtId="49" fontId="7" fillId="0" borderId="0" xfId="0" applyNumberFormat="1" applyFont="1" applyFill="1" applyBorder="1" applyAlignment="1">
      <alignment horizontal="justify" vertical="center" wrapText="1"/>
    </xf>
    <xf numFmtId="49" fontId="8" fillId="0" borderId="0" xfId="0" applyNumberFormat="1" applyFont="1" applyFill="1" applyBorder="1" applyAlignment="1">
      <alignment horizontal="justify" vertical="center" wrapText="1"/>
    </xf>
    <xf numFmtId="0" fontId="6" fillId="0" borderId="0" xfId="0" applyFont="1" applyBorder="1"/>
    <xf numFmtId="49" fontId="6" fillId="0" borderId="0" xfId="0" applyNumberFormat="1" applyFont="1" applyFill="1" applyBorder="1" applyAlignment="1">
      <alignment horizontal="justify" vertical="center" wrapText="1"/>
    </xf>
    <xf numFmtId="0" fontId="14" fillId="0" borderId="0" xfId="0" applyFont="1" applyBorder="1" applyAlignment="1">
      <alignment vertical="center"/>
    </xf>
    <xf numFmtId="43" fontId="11" fillId="5" borderId="1" xfId="0" applyNumberFormat="1" applyFont="1" applyFill="1" applyBorder="1" applyAlignment="1">
      <alignment horizontal="center" vertical="center"/>
    </xf>
    <xf numFmtId="0" fontId="19" fillId="6" borderId="0" xfId="0" applyFont="1" applyFill="1" applyAlignment="1">
      <alignment vertical="center"/>
    </xf>
    <xf numFmtId="0" fontId="18" fillId="6" borderId="1" xfId="0" applyFont="1" applyFill="1" applyBorder="1" applyAlignment="1">
      <alignment vertical="center"/>
    </xf>
    <xf numFmtId="43" fontId="18" fillId="6" borderId="1" xfId="0" applyNumberFormat="1" applyFont="1" applyFill="1" applyBorder="1" applyAlignment="1">
      <alignment vertical="center"/>
    </xf>
    <xf numFmtId="10" fontId="6" fillId="0" borderId="0" xfId="0" applyNumberFormat="1" applyFont="1" applyAlignment="1">
      <alignment horizontal="center" vertical="center"/>
    </xf>
    <xf numFmtId="0" fontId="6" fillId="0" borderId="0" xfId="4" applyFont="1" applyFill="1" applyBorder="1" applyAlignment="1">
      <alignment horizontal="left"/>
    </xf>
    <xf numFmtId="43" fontId="4" fillId="0" borderId="0" xfId="5" applyFont="1" applyFill="1" applyBorder="1"/>
    <xf numFmtId="0" fontId="22" fillId="0" borderId="0" xfId="0" applyFont="1" applyAlignment="1">
      <alignment vertical="center"/>
    </xf>
    <xf numFmtId="0" fontId="23" fillId="0" borderId="0" xfId="0" applyFont="1" applyAlignment="1">
      <alignment vertical="center"/>
    </xf>
    <xf numFmtId="0" fontId="18" fillId="0" borderId="1" xfId="0" applyFont="1" applyFill="1" applyBorder="1"/>
    <xf numFmtId="43" fontId="18" fillId="0" borderId="1" xfId="0" applyNumberFormat="1" applyFont="1" applyFill="1" applyBorder="1"/>
    <xf numFmtId="0" fontId="25" fillId="0" borderId="0" xfId="0" applyFont="1" applyAlignment="1">
      <alignment vertical="center"/>
    </xf>
    <xf numFmtId="0" fontId="24" fillId="0" borderId="1" xfId="0" applyFont="1" applyFill="1" applyBorder="1"/>
    <xf numFmtId="43" fontId="26" fillId="0" borderId="1" xfId="0" applyNumberFormat="1" applyFont="1" applyFill="1" applyBorder="1"/>
    <xf numFmtId="0" fontId="4" fillId="0" borderId="1" xfId="0" applyFont="1" applyFill="1" applyBorder="1"/>
    <xf numFmtId="43" fontId="4" fillId="0" borderId="1" xfId="0" applyNumberFormat="1" applyFont="1" applyFill="1" applyBorder="1"/>
    <xf numFmtId="0" fontId="21" fillId="0" borderId="1" xfId="0" applyFont="1" applyFill="1" applyBorder="1"/>
    <xf numFmtId="43" fontId="3" fillId="0" borderId="1" xfId="0" applyNumberFormat="1" applyFont="1" applyFill="1" applyBorder="1"/>
    <xf numFmtId="10" fontId="27" fillId="0" borderId="0" xfId="0" applyNumberFormat="1" applyFont="1" applyAlignment="1">
      <alignment horizontal="center" vertical="center"/>
    </xf>
    <xf numFmtId="0" fontId="28" fillId="0" borderId="1" xfId="0" applyFont="1" applyFill="1" applyBorder="1"/>
    <xf numFmtId="43" fontId="29" fillId="0" borderId="1" xfId="0" applyNumberFormat="1" applyFont="1" applyFill="1" applyBorder="1"/>
    <xf numFmtId="0" fontId="21" fillId="0" borderId="3" xfId="0" applyFont="1" applyFill="1" applyBorder="1" applyAlignment="1">
      <alignment wrapText="1"/>
    </xf>
    <xf numFmtId="0" fontId="21" fillId="0" borderId="4" xfId="0" applyFont="1" applyFill="1" applyBorder="1" applyAlignment="1">
      <alignment wrapText="1"/>
    </xf>
    <xf numFmtId="0" fontId="24" fillId="0" borderId="3" xfId="0" applyFont="1" applyFill="1" applyBorder="1" applyAlignment="1">
      <alignment wrapText="1"/>
    </xf>
    <xf numFmtId="0" fontId="24" fillId="0" borderId="4" xfId="0" applyFont="1" applyFill="1" applyBorder="1" applyAlignment="1">
      <alignment wrapText="1"/>
    </xf>
    <xf numFmtId="0" fontId="21" fillId="6" borderId="1" xfId="0" applyFont="1" applyFill="1" applyBorder="1" applyAlignment="1">
      <alignment vertical="center"/>
    </xf>
    <xf numFmtId="43" fontId="21" fillId="6" borderId="1" xfId="0" applyNumberFormat="1" applyFont="1" applyFill="1" applyBorder="1" applyAlignment="1">
      <alignment vertical="center"/>
    </xf>
    <xf numFmtId="0" fontId="6" fillId="0" borderId="0" xfId="0" applyFont="1" applyFill="1" applyBorder="1" applyAlignment="1">
      <alignment horizontal="right" vertical="center"/>
    </xf>
    <xf numFmtId="0" fontId="4" fillId="0" borderId="1" xfId="0" applyFont="1" applyFill="1" applyBorder="1" applyAlignment="1">
      <alignment wrapText="1"/>
    </xf>
    <xf numFmtId="0" fontId="25" fillId="0" borderId="0" xfId="0" applyFont="1" applyAlignment="1">
      <alignment vertical="center" wrapText="1"/>
    </xf>
    <xf numFmtId="43" fontId="5" fillId="6" borderId="1" xfId="0" applyNumberFormat="1" applyFont="1" applyFill="1" applyBorder="1"/>
    <xf numFmtId="0" fontId="30" fillId="0" borderId="0" xfId="0" applyFont="1" applyFill="1" applyAlignment="1">
      <alignment vertical="center"/>
    </xf>
    <xf numFmtId="43" fontId="24" fillId="0" borderId="1" xfId="0" applyNumberFormat="1" applyFont="1" applyFill="1" applyBorder="1"/>
    <xf numFmtId="43" fontId="0" fillId="0" borderId="0" xfId="0" applyNumberFormat="1"/>
    <xf numFmtId="0" fontId="15" fillId="0" borderId="0" xfId="4" applyFont="1" applyFill="1" applyBorder="1" applyAlignment="1"/>
    <xf numFmtId="43" fontId="15" fillId="0" borderId="0" xfId="4" applyNumberFormat="1" applyFont="1" applyFill="1" applyBorder="1"/>
    <xf numFmtId="0" fontId="6"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horizontal="left" vertical="center"/>
    </xf>
    <xf numFmtId="0" fontId="25" fillId="0" borderId="0" xfId="0" applyFont="1" applyFill="1" applyBorder="1"/>
    <xf numFmtId="0" fontId="31" fillId="0" borderId="0" xfId="4" applyFont="1" applyFill="1" applyBorder="1" applyAlignment="1">
      <alignment horizontal="left"/>
    </xf>
    <xf numFmtId="0" fontId="32" fillId="0" borderId="0" xfId="0" applyFont="1" applyFill="1" applyBorder="1" applyAlignment="1">
      <alignment horizontal="left" vertical="center"/>
    </xf>
    <xf numFmtId="0" fontId="25" fillId="0" borderId="0" xfId="4" applyFont="1" applyFill="1" applyBorder="1" applyAlignment="1">
      <alignment horizontal="left"/>
    </xf>
    <xf numFmtId="0" fontId="25" fillId="0" borderId="0" xfId="4" applyFont="1" applyFill="1" applyBorder="1"/>
    <xf numFmtId="0" fontId="25" fillId="0" borderId="0" xfId="0" applyFont="1" applyFill="1" applyAlignment="1">
      <alignment wrapText="1"/>
    </xf>
    <xf numFmtId="0" fontId="25" fillId="0" borderId="0" xfId="0" applyFont="1" applyFill="1" applyBorder="1" applyAlignment="1">
      <alignment vertical="center"/>
    </xf>
    <xf numFmtId="0" fontId="25" fillId="0" borderId="0" xfId="0" applyFont="1" applyFill="1" applyBorder="1" applyAlignment="1">
      <alignment vertical="center" wrapText="1"/>
    </xf>
    <xf numFmtId="0" fontId="27" fillId="0" borderId="0" xfId="4" applyFont="1" applyFill="1" applyBorder="1" applyAlignment="1"/>
    <xf numFmtId="0" fontId="25" fillId="0" borderId="0" xfId="4" applyFont="1" applyFill="1" applyBorder="1" applyAlignment="1"/>
    <xf numFmtId="0" fontId="27" fillId="0" borderId="0" xfId="4" applyFont="1" applyFill="1" applyBorder="1" applyAlignment="1">
      <alignment horizontal="left"/>
    </xf>
    <xf numFmtId="0" fontId="15" fillId="0" borderId="0" xfId="0" applyFont="1" applyFill="1" applyBorder="1" applyAlignment="1">
      <alignment vertical="center" wrapText="1"/>
    </xf>
    <xf numFmtId="0" fontId="15" fillId="0" borderId="0" xfId="0" applyFont="1" applyFill="1" applyBorder="1" applyAlignment="1">
      <alignment horizontal="left" wrapText="1"/>
    </xf>
    <xf numFmtId="0" fontId="18" fillId="0" borderId="0" xfId="0" applyFont="1" applyFill="1" applyBorder="1"/>
    <xf numFmtId="0" fontId="8" fillId="0" borderId="0" xfId="0" applyFont="1" applyFill="1" applyBorder="1" applyAlignment="1">
      <alignment vertical="center"/>
    </xf>
    <xf numFmtId="0" fontId="14" fillId="0" borderId="0" xfId="0" applyFont="1" applyFill="1" applyBorder="1" applyAlignment="1">
      <alignment vertical="center" wrapText="1"/>
    </xf>
    <xf numFmtId="4" fontId="14"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15" fillId="0" borderId="0" xfId="0" applyFont="1" applyFill="1" applyBorder="1"/>
    <xf numFmtId="4" fontId="7" fillId="0" borderId="0" xfId="0" applyNumberFormat="1" applyFont="1" applyFill="1" applyBorder="1" applyAlignment="1">
      <alignment horizontal="right" vertical="center" wrapText="1"/>
    </xf>
    <xf numFmtId="0" fontId="8" fillId="0" borderId="0" xfId="0" applyFont="1" applyFill="1" applyBorder="1" applyAlignment="1">
      <alignment horizontal="justify" vertical="center" wrapText="1"/>
    </xf>
    <xf numFmtId="44" fontId="8" fillId="0" borderId="0" xfId="0" applyNumberFormat="1" applyFont="1" applyFill="1" applyBorder="1" applyAlignment="1">
      <alignment horizontal="justify" vertical="center" wrapText="1"/>
    </xf>
    <xf numFmtId="0" fontId="7" fillId="0" borderId="0" xfId="0" applyFont="1" applyFill="1" applyBorder="1" applyAlignment="1">
      <alignment horizontal="center" vertical="center" wrapText="1"/>
    </xf>
    <xf numFmtId="44" fontId="7" fillId="0" borderId="0" xfId="0" applyNumberFormat="1" applyFont="1" applyFill="1" applyBorder="1" applyAlignment="1">
      <alignment horizontal="center" vertical="center" wrapText="1"/>
    </xf>
    <xf numFmtId="0" fontId="8" fillId="0" borderId="0" xfId="0" applyFont="1" applyFill="1" applyBorder="1" applyAlignment="1">
      <alignment horizontal="justify" vertical="center"/>
    </xf>
    <xf numFmtId="44" fontId="8" fillId="0" borderId="0" xfId="0" applyNumberFormat="1" applyFont="1" applyFill="1" applyBorder="1" applyAlignment="1">
      <alignment horizontal="justify" vertical="center"/>
    </xf>
    <xf numFmtId="0" fontId="8" fillId="0" borderId="0" xfId="0" applyFont="1" applyFill="1" applyBorder="1" applyAlignment="1">
      <alignment horizontal="justify" vertical="top" wrapText="1"/>
    </xf>
    <xf numFmtId="0" fontId="8" fillId="0" borderId="0" xfId="0" applyFont="1" applyFill="1" applyBorder="1"/>
    <xf numFmtId="44" fontId="8" fillId="0" borderId="0" xfId="0" applyNumberFormat="1" applyFont="1" applyFill="1" applyBorder="1"/>
    <xf numFmtId="44" fontId="8" fillId="0" borderId="0" xfId="0" applyNumberFormat="1" applyFont="1" applyFill="1" applyBorder="1" applyAlignment="1">
      <alignment horizontal="justify"/>
    </xf>
    <xf numFmtId="0" fontId="8" fillId="0" borderId="0" xfId="0" applyFont="1" applyFill="1" applyBorder="1" applyAlignment="1">
      <alignment horizontal="justify"/>
    </xf>
    <xf numFmtId="0" fontId="33" fillId="0" borderId="0" xfId="0" applyFont="1" applyFill="1" applyBorder="1" applyAlignment="1">
      <alignment horizontal="justify"/>
    </xf>
    <xf numFmtId="44" fontId="33" fillId="0" borderId="0" xfId="0" applyNumberFormat="1" applyFont="1" applyFill="1" applyBorder="1" applyAlignment="1">
      <alignment horizontal="justify"/>
    </xf>
    <xf numFmtId="0" fontId="33" fillId="0" borderId="0" xfId="0" applyFont="1" applyFill="1" applyBorder="1"/>
    <xf numFmtId="44" fontId="33" fillId="0" borderId="0" xfId="0" applyNumberFormat="1" applyFont="1" applyFill="1" applyBorder="1"/>
    <xf numFmtId="0" fontId="7" fillId="0" borderId="0" xfId="0" applyFont="1" applyFill="1" applyBorder="1" applyAlignment="1">
      <alignment horizontal="center"/>
    </xf>
    <xf numFmtId="0" fontId="15" fillId="0" borderId="0" xfId="0" applyFont="1"/>
    <xf numFmtId="0" fontId="35"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xf numFmtId="44" fontId="16" fillId="0" borderId="0" xfId="0" applyNumberFormat="1" applyFont="1" applyFill="1" applyBorder="1" applyAlignment="1"/>
    <xf numFmtId="44" fontId="8" fillId="0" borderId="0" xfId="0" applyNumberFormat="1" applyFont="1" applyFill="1" applyBorder="1" applyAlignment="1"/>
    <xf numFmtId="0" fontId="7" fillId="0" borderId="0" xfId="0" applyFont="1" applyFill="1" applyBorder="1" applyAlignment="1">
      <alignment horizontal="center" wrapText="1"/>
    </xf>
    <xf numFmtId="49" fontId="8" fillId="0" borderId="0" xfId="0" applyNumberFormat="1" applyFont="1" applyFill="1" applyBorder="1" applyAlignment="1">
      <alignment horizontal="center"/>
    </xf>
    <xf numFmtId="0" fontId="6" fillId="0" borderId="0" xfId="0" applyFont="1"/>
    <xf numFmtId="0" fontId="8" fillId="0" borderId="0" xfId="0" applyFont="1" applyFill="1" applyBorder="1" applyAlignment="1">
      <alignment horizontal="left" vertical="center"/>
    </xf>
    <xf numFmtId="0" fontId="35" fillId="0" borderId="0" xfId="0" applyFont="1" applyFill="1" applyBorder="1" applyAlignment="1">
      <alignmen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justify" vertical="center" wrapText="1"/>
    </xf>
    <xf numFmtId="44" fontId="16" fillId="0" borderId="0" xfId="0" applyNumberFormat="1" applyFont="1" applyFill="1" applyBorder="1" applyAlignment="1">
      <alignment horizontal="justify" vertical="center" wrapText="1"/>
    </xf>
    <xf numFmtId="0" fontId="25" fillId="0" borderId="0" xfId="0" applyFont="1"/>
    <xf numFmtId="43" fontId="16" fillId="0" borderId="0" xfId="1" applyFont="1" applyFill="1" applyBorder="1" applyAlignment="1"/>
    <xf numFmtId="43" fontId="16" fillId="0" borderId="0" xfId="1" applyFont="1" applyFill="1" applyBorder="1" applyAlignment="1">
      <alignment horizontal="justify" vertical="center" wrapText="1"/>
    </xf>
    <xf numFmtId="0" fontId="16" fillId="0" borderId="0" xfId="0" applyFont="1" applyFill="1" applyBorder="1" applyAlignment="1">
      <alignment horizontal="justify" vertical="center"/>
    </xf>
    <xf numFmtId="0" fontId="8"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6" fillId="0" borderId="0" xfId="0" applyFont="1" applyFill="1" applyBorder="1" applyAlignment="1">
      <alignment vertical="center" wrapText="1"/>
    </xf>
    <xf numFmtId="0" fontId="8" fillId="0" borderId="0" xfId="0" applyFont="1" applyFill="1" applyBorder="1" applyAlignment="1">
      <alignment horizontal="center" vertical="center" wrapText="1"/>
    </xf>
    <xf numFmtId="44" fontId="8" fillId="0" borderId="0" xfId="0" applyNumberFormat="1" applyFont="1" applyFill="1" applyBorder="1" applyAlignment="1">
      <alignment horizontal="left" vertical="center" wrapText="1"/>
    </xf>
    <xf numFmtId="0" fontId="16" fillId="0" borderId="0"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44" fontId="37" fillId="0" borderId="6" xfId="0" applyNumberFormat="1" applyFont="1" applyFill="1" applyBorder="1" applyAlignment="1">
      <alignment vertical="center"/>
    </xf>
    <xf numFmtId="44" fontId="37" fillId="0" borderId="6" xfId="1" applyNumberFormat="1" applyFont="1" applyFill="1" applyBorder="1" applyAlignment="1">
      <alignment vertical="center"/>
    </xf>
    <xf numFmtId="0" fontId="25" fillId="0" borderId="0" xfId="0" applyFont="1" applyFill="1" applyBorder="1" applyAlignment="1">
      <alignment horizontal="center"/>
    </xf>
    <xf numFmtId="10" fontId="38" fillId="0" borderId="6" xfId="0" applyNumberFormat="1" applyFont="1" applyFill="1" applyBorder="1" applyAlignment="1">
      <alignment horizontal="center" vertical="center"/>
    </xf>
    <xf numFmtId="44" fontId="37" fillId="0" borderId="6" xfId="0" applyNumberFormat="1" applyFont="1" applyFill="1" applyBorder="1" applyAlignment="1">
      <alignment horizontal="right" vertical="center"/>
    </xf>
    <xf numFmtId="44" fontId="16" fillId="0" borderId="0" xfId="0" applyNumberFormat="1" applyFont="1" applyFill="1" applyBorder="1" applyAlignment="1">
      <alignment horizontal="justify"/>
    </xf>
    <xf numFmtId="44" fontId="0" fillId="0" borderId="0" xfId="0" applyNumberFormat="1" applyFont="1" applyFill="1" applyBorder="1"/>
    <xf numFmtId="44" fontId="0" fillId="0" borderId="0" xfId="0" applyNumberFormat="1" applyFont="1" applyFill="1" applyBorder="1" applyAlignment="1">
      <alignment horizontal="right"/>
    </xf>
    <xf numFmtId="10" fontId="0" fillId="0" borderId="0" xfId="0" applyNumberFormat="1" applyFont="1" applyFill="1" applyBorder="1" applyAlignment="1">
      <alignment horizontal="center"/>
    </xf>
    <xf numFmtId="0" fontId="0" fillId="0" borderId="0" xfId="0" applyBorder="1" applyAlignment="1">
      <alignment horizontal="center"/>
    </xf>
    <xf numFmtId="44" fontId="0" fillId="0" borderId="0" xfId="0" applyNumberFormat="1" applyFont="1" applyBorder="1"/>
    <xf numFmtId="44" fontId="0" fillId="0" borderId="0" xfId="0" applyNumberFormat="1" applyFont="1" applyBorder="1" applyAlignment="1">
      <alignment horizontal="right"/>
    </xf>
    <xf numFmtId="10" fontId="0" fillId="0" borderId="0" xfId="0" applyNumberFormat="1" applyFont="1" applyBorder="1" applyAlignment="1">
      <alignment horizontal="center"/>
    </xf>
    <xf numFmtId="10" fontId="8" fillId="0" borderId="0" xfId="0" applyNumberFormat="1" applyFont="1" applyFill="1" applyBorder="1" applyAlignment="1">
      <alignment vertical="center" wrapText="1"/>
    </xf>
    <xf numFmtId="0" fontId="25" fillId="0" borderId="0" xfId="0" applyFont="1" applyFill="1"/>
    <xf numFmtId="44" fontId="8" fillId="0" borderId="0" xfId="0" applyNumberFormat="1" applyFont="1" applyFill="1" applyBorder="1" applyAlignment="1">
      <alignment horizontal="left" vertical="center"/>
    </xf>
    <xf numFmtId="0" fontId="8" fillId="0" borderId="0" xfId="0" applyFont="1" applyFill="1" applyBorder="1" applyAlignment="1">
      <alignment horizontal="left" wrapText="1"/>
    </xf>
    <xf numFmtId="0" fontId="7" fillId="0" borderId="0" xfId="0" applyFont="1" applyFill="1" applyBorder="1" applyAlignment="1">
      <alignment horizontal="justify" vertical="center" wrapText="1"/>
    </xf>
    <xf numFmtId="0" fontId="7" fillId="0" borderId="0" xfId="0" applyFont="1" applyFill="1" applyBorder="1" applyAlignment="1">
      <alignment horizontal="justify" vertical="center"/>
    </xf>
    <xf numFmtId="44" fontId="7" fillId="0" borderId="0" xfId="0" applyNumberFormat="1" applyFont="1" applyFill="1" applyBorder="1" applyAlignment="1">
      <alignment horizontal="justify" vertical="center"/>
    </xf>
    <xf numFmtId="44" fontId="16" fillId="0" borderId="0" xfId="0" applyNumberFormat="1" applyFont="1" applyFill="1" applyBorder="1" applyAlignment="1">
      <alignment horizontal="center" vertical="center" wrapText="1"/>
    </xf>
    <xf numFmtId="0" fontId="16" fillId="0" borderId="0" xfId="0" applyFont="1" applyFill="1" applyBorder="1"/>
    <xf numFmtId="44" fontId="16" fillId="0" borderId="0" xfId="0" applyNumberFormat="1" applyFont="1" applyFill="1" applyBorder="1"/>
    <xf numFmtId="8" fontId="16" fillId="0" borderId="0" xfId="0" applyNumberFormat="1"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vertical="center"/>
    </xf>
    <xf numFmtId="8" fontId="16" fillId="0" borderId="0" xfId="0" applyNumberFormat="1" applyFont="1" applyFill="1" applyBorder="1" applyAlignment="1">
      <alignment horizontal="justify"/>
    </xf>
    <xf numFmtId="0" fontId="16" fillId="0" borderId="0" xfId="0" applyFont="1" applyFill="1" applyBorder="1" applyAlignment="1">
      <alignment horizontal="left"/>
    </xf>
    <xf numFmtId="0" fontId="35" fillId="0" borderId="0" xfId="0" applyFont="1" applyFill="1" applyBorder="1"/>
    <xf numFmtId="0" fontId="16" fillId="0" borderId="0" xfId="0" applyFont="1" applyFill="1" applyBorder="1" applyAlignment="1">
      <alignment horizontal="left" wrapText="1"/>
    </xf>
    <xf numFmtId="44" fontId="35" fillId="0" borderId="0" xfId="2" applyFont="1" applyFill="1" applyBorder="1" applyAlignment="1">
      <alignment horizontal="center" vertical="center" wrapText="1"/>
    </xf>
    <xf numFmtId="8" fontId="16" fillId="0" borderId="0" xfId="0" applyNumberFormat="1" applyFont="1" applyFill="1" applyBorder="1"/>
    <xf numFmtId="0" fontId="0" fillId="0" borderId="0" xfId="0" applyAlignment="1">
      <alignment vertical="center"/>
    </xf>
    <xf numFmtId="0" fontId="16" fillId="0" borderId="0" xfId="0" applyFont="1" applyFill="1" applyBorder="1" applyAlignment="1">
      <alignment horizontal="center"/>
    </xf>
    <xf numFmtId="0" fontId="35"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44" fontId="35" fillId="0" borderId="0" xfId="0" applyNumberFormat="1" applyFont="1" applyFill="1" applyBorder="1" applyAlignment="1">
      <alignment horizontal="center" vertical="center" wrapText="1"/>
    </xf>
    <xf numFmtId="44" fontId="16" fillId="0" borderId="0" xfId="2" applyFont="1" applyFill="1" applyBorder="1" applyAlignment="1"/>
    <xf numFmtId="44" fontId="16" fillId="0" borderId="0" xfId="2" applyFont="1" applyFill="1" applyBorder="1" applyAlignment="1">
      <alignment vertical="center" wrapText="1"/>
    </xf>
    <xf numFmtId="44" fontId="16" fillId="0" borderId="0" xfId="2" applyFont="1" applyFill="1" applyBorder="1" applyAlignment="1">
      <alignment horizontal="justify" vertical="center" wrapText="1"/>
    </xf>
    <xf numFmtId="44" fontId="16" fillId="0" borderId="0" xfId="0" applyNumberFormat="1" applyFont="1" applyFill="1" applyBorder="1" applyAlignment="1">
      <alignment horizontal="left"/>
    </xf>
    <xf numFmtId="0" fontId="16" fillId="0" borderId="0" xfId="0" applyFont="1" applyFill="1" applyBorder="1" applyAlignment="1">
      <alignment horizontal="justify"/>
    </xf>
    <xf numFmtId="0" fontId="35" fillId="0" borderId="0" xfId="0" applyFont="1" applyFill="1" applyBorder="1" applyAlignment="1">
      <alignment horizontal="justify" vertical="center" wrapText="1"/>
    </xf>
    <xf numFmtId="44" fontId="35" fillId="0" borderId="0" xfId="0" applyNumberFormat="1" applyFont="1" applyFill="1" applyBorder="1" applyAlignment="1">
      <alignment horizontal="center" vertical="center"/>
    </xf>
    <xf numFmtId="0" fontId="35" fillId="0" borderId="0" xfId="0" applyFont="1" applyFill="1" applyBorder="1" applyAlignment="1">
      <alignment vertical="center"/>
    </xf>
    <xf numFmtId="0" fontId="27" fillId="0" borderId="0" xfId="0" applyFont="1" applyFill="1" applyBorder="1"/>
    <xf numFmtId="0" fontId="35" fillId="0" borderId="0" xfId="0" applyFont="1" applyFill="1" applyBorder="1" applyAlignment="1">
      <alignment horizontal="justify"/>
    </xf>
    <xf numFmtId="44" fontId="35" fillId="0" borderId="0" xfId="0" applyNumberFormat="1" applyFont="1" applyFill="1" applyBorder="1" applyAlignment="1">
      <alignment horizontal="justify"/>
    </xf>
    <xf numFmtId="43" fontId="0" fillId="0" borderId="0" xfId="1" applyFont="1" applyFill="1" applyBorder="1" applyAlignment="1">
      <alignment vertical="center"/>
    </xf>
    <xf numFmtId="0" fontId="8" fillId="0" borderId="0" xfId="0" applyFont="1" applyFill="1" applyBorder="1" applyAlignment="1">
      <alignment horizontal="right" vertical="center" wrapText="1"/>
    </xf>
    <xf numFmtId="44" fontId="8" fillId="0" borderId="0" xfId="2" applyFont="1" applyFill="1" applyBorder="1" applyAlignment="1"/>
    <xf numFmtId="0" fontId="7"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8" fillId="0" borderId="0" xfId="0" applyFont="1" applyBorder="1" applyAlignment="1">
      <alignment horizontal="left" vertical="top"/>
    </xf>
    <xf numFmtId="0" fontId="7" fillId="0" borderId="0" xfId="0" applyFont="1" applyBorder="1" applyAlignment="1">
      <alignment horizontal="left" vertical="top"/>
    </xf>
    <xf numFmtId="0" fontId="45" fillId="0" borderId="0" xfId="0" applyFont="1" applyFill="1" applyBorder="1" applyAlignment="1">
      <alignment horizontal="justify"/>
    </xf>
    <xf numFmtId="0" fontId="8" fillId="0" borderId="0" xfId="0" applyFont="1" applyFill="1" applyBorder="1" applyAlignment="1">
      <alignment wrapText="1"/>
    </xf>
    <xf numFmtId="44" fontId="8" fillId="0" borderId="0" xfId="0" applyNumberFormat="1" applyFont="1" applyFill="1" applyBorder="1" applyAlignment="1">
      <alignment vertical="center"/>
    </xf>
    <xf numFmtId="0" fontId="8" fillId="0" borderId="0" xfId="0" applyFont="1" applyFill="1" applyBorder="1" applyAlignment="1">
      <alignment horizontal="justify" vertical="justify" wrapText="1"/>
    </xf>
    <xf numFmtId="0" fontId="8" fillId="0" borderId="0" xfId="0" applyFont="1" applyFill="1" applyBorder="1" applyAlignment="1">
      <alignment horizontal="left" vertical="justify" wrapText="1"/>
    </xf>
    <xf numFmtId="4" fontId="0" fillId="0" borderId="0" xfId="0" applyNumberFormat="1" applyFill="1"/>
    <xf numFmtId="4" fontId="6" fillId="0" borderId="0" xfId="0" applyNumberFormat="1" applyFont="1" applyFill="1"/>
    <xf numFmtId="0" fontId="6" fillId="0" borderId="0" xfId="0" applyFont="1" applyFill="1"/>
    <xf numFmtId="44" fontId="7" fillId="0" borderId="0" xfId="0" applyNumberFormat="1" applyFont="1" applyFill="1" applyBorder="1" applyAlignment="1">
      <alignment horizontal="justify" vertical="center" wrapText="1"/>
    </xf>
    <xf numFmtId="44" fontId="34" fillId="0" borderId="0" xfId="0" applyNumberFormat="1" applyFont="1" applyFill="1" applyBorder="1" applyAlignment="1">
      <alignment vertical="center"/>
    </xf>
    <xf numFmtId="0" fontId="8" fillId="0" borderId="0" xfId="0" applyFont="1" applyFill="1" applyBorder="1" applyAlignment="1">
      <alignment horizontal="justify" wrapText="1"/>
    </xf>
    <xf numFmtId="0" fontId="7" fillId="0" borderId="0" xfId="0" applyFont="1" applyFill="1" applyBorder="1" applyAlignment="1"/>
    <xf numFmtId="0" fontId="8" fillId="0" borderId="0" xfId="0" applyFont="1" applyFill="1" applyBorder="1" applyAlignment="1">
      <alignment vertical="top"/>
    </xf>
    <xf numFmtId="0" fontId="16" fillId="0" borderId="0" xfId="0" applyFont="1" applyFill="1" applyBorder="1" applyAlignment="1">
      <alignment vertical="top"/>
    </xf>
    <xf numFmtId="44" fontId="8" fillId="0" borderId="0" xfId="0" applyNumberFormat="1" applyFont="1" applyFill="1" applyBorder="1" applyAlignment="1">
      <alignment horizontal="left"/>
    </xf>
    <xf numFmtId="0" fontId="8" fillId="3" borderId="0" xfId="0" applyFont="1" applyFill="1" applyBorder="1" applyAlignment="1">
      <alignment horizontal="justify" vertical="center" wrapText="1"/>
    </xf>
    <xf numFmtId="44" fontId="8" fillId="3" borderId="0" xfId="0" applyNumberFormat="1" applyFont="1" applyFill="1" applyBorder="1" applyAlignment="1">
      <alignment horizontal="justify" vertical="center" wrapText="1"/>
    </xf>
    <xf numFmtId="44" fontId="8" fillId="0" borderId="0" xfId="0" applyNumberFormat="1" applyFont="1" applyFill="1" applyBorder="1" applyAlignment="1">
      <alignment horizontal="left" wrapText="1"/>
    </xf>
    <xf numFmtId="0" fontId="0" fillId="0" borderId="0" xfId="0" applyFill="1" applyAlignment="1">
      <alignment vertical="center"/>
    </xf>
    <xf numFmtId="0" fontId="6" fillId="0" borderId="0" xfId="0" applyFont="1" applyFill="1" applyAlignment="1">
      <alignment vertical="center"/>
    </xf>
    <xf numFmtId="0" fontId="6" fillId="0" borderId="0" xfId="0" applyFont="1" applyAlignment="1">
      <alignment vertical="center"/>
    </xf>
    <xf numFmtId="0" fontId="8" fillId="0" borderId="0" xfId="0" applyFont="1" applyFill="1" applyBorder="1" applyAlignment="1">
      <alignment horizontal="left" vertical="top" wrapText="1"/>
    </xf>
    <xf numFmtId="0" fontId="7" fillId="0" borderId="0" xfId="0" applyFont="1" applyFill="1" applyBorder="1" applyAlignment="1">
      <alignment horizontal="justify" wrapText="1"/>
    </xf>
    <xf numFmtId="0" fontId="51" fillId="0" borderId="0" xfId="0" applyFont="1" applyFill="1" applyBorder="1"/>
    <xf numFmtId="0" fontId="8" fillId="3" borderId="0" xfId="0" applyFont="1" applyFill="1" applyBorder="1" applyAlignment="1">
      <alignment horizontal="left"/>
    </xf>
    <xf numFmtId="0" fontId="16" fillId="0" borderId="0" xfId="0" applyFont="1" applyFill="1" applyBorder="1" applyAlignment="1">
      <alignment horizontal="left" vertical="top"/>
    </xf>
    <xf numFmtId="10" fontId="13" fillId="0" borderId="0" xfId="0" applyNumberFormat="1" applyFont="1" applyFill="1" applyBorder="1"/>
    <xf numFmtId="0" fontId="53" fillId="4" borderId="0" xfId="0" applyFont="1" applyFill="1" applyBorder="1" applyAlignment="1">
      <alignment horizontal="center" vertical="center" wrapText="1"/>
    </xf>
    <xf numFmtId="44" fontId="54" fillId="0" borderId="0" xfId="2" applyFont="1" applyFill="1" applyBorder="1" applyAlignment="1">
      <alignment horizontal="center" vertical="center"/>
    </xf>
    <xf numFmtId="44" fontId="54" fillId="0" borderId="0" xfId="2" applyFont="1" applyFill="1" applyBorder="1" applyAlignment="1">
      <alignment horizontal="right" vertical="center"/>
    </xf>
    <xf numFmtId="0" fontId="52" fillId="0" borderId="0" xfId="0" applyFont="1" applyBorder="1"/>
    <xf numFmtId="44" fontId="36" fillId="0" borderId="0" xfId="2" applyFont="1" applyFill="1" applyBorder="1" applyAlignment="1"/>
    <xf numFmtId="44" fontId="7" fillId="0" borderId="0" xfId="0" applyNumberFormat="1" applyFont="1" applyFill="1" applyBorder="1" applyAlignment="1">
      <alignment horizontal="center" wrapText="1"/>
    </xf>
    <xf numFmtId="44" fontId="8" fillId="0" borderId="0" xfId="0" applyNumberFormat="1" applyFont="1" applyFill="1" applyBorder="1" applyAlignment="1">
      <alignment horizontal="justify" wrapText="1"/>
    </xf>
    <xf numFmtId="0" fontId="16" fillId="0" borderId="0" xfId="0" applyFont="1" applyFill="1" applyBorder="1" applyAlignment="1"/>
    <xf numFmtId="0" fontId="35" fillId="0" borderId="0" xfId="0" applyFont="1" applyFill="1" applyBorder="1" applyAlignment="1">
      <alignment wrapText="1"/>
    </xf>
    <xf numFmtId="0" fontId="35" fillId="0" borderId="0" xfId="0" applyFont="1" applyFill="1" applyBorder="1" applyAlignment="1">
      <alignment horizontal="center" wrapText="1"/>
    </xf>
    <xf numFmtId="49" fontId="35" fillId="0" borderId="0" xfId="0" applyNumberFormat="1" applyFont="1" applyFill="1" applyBorder="1" applyAlignment="1">
      <alignment horizontal="center" wrapText="1"/>
    </xf>
    <xf numFmtId="0" fontId="27" fillId="0" borderId="0" xfId="0" applyFont="1" applyFill="1"/>
    <xf numFmtId="49" fontId="16" fillId="0" borderId="0" xfId="0" applyNumberFormat="1" applyFont="1" applyFill="1" applyBorder="1" applyAlignment="1">
      <alignment horizontal="center"/>
    </xf>
    <xf numFmtId="44" fontId="25" fillId="0" borderId="0" xfId="0" applyNumberFormat="1" applyFont="1" applyFill="1"/>
    <xf numFmtId="44" fontId="16" fillId="0" borderId="0" xfId="0" applyNumberFormat="1" applyFont="1" applyFill="1" applyBorder="1" applyAlignment="1">
      <alignment horizontal="left" vertical="center" wrapText="1"/>
    </xf>
    <xf numFmtId="44" fontId="43" fillId="0" borderId="0" xfId="0" applyNumberFormat="1" applyFont="1" applyFill="1" applyBorder="1" applyAlignment="1"/>
    <xf numFmtId="0" fontId="25"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xf>
    <xf numFmtId="0" fontId="8" fillId="0" borderId="0" xfId="0" applyFont="1" applyFill="1" applyBorder="1" applyAlignment="1">
      <alignment horizontal="justify" vertical="center" wrapText="1"/>
    </xf>
    <xf numFmtId="0" fontId="16" fillId="0" borderId="0" xfId="0" applyFont="1" applyFill="1" applyBorder="1" applyAlignment="1">
      <alignment horizontal="justify" vertical="top" wrapText="1"/>
    </xf>
    <xf numFmtId="0" fontId="35" fillId="0" borderId="0" xfId="0" applyFont="1" applyFill="1" applyBorder="1" applyAlignment="1">
      <alignment horizontal="justify" vertical="top" wrapText="1"/>
    </xf>
    <xf numFmtId="0" fontId="19" fillId="0" borderId="0" xfId="0" applyFont="1" applyFill="1" applyBorder="1" applyAlignment="1">
      <alignment horizontal="center" vertical="center"/>
    </xf>
    <xf numFmtId="0" fontId="0" fillId="0" borderId="0" xfId="0" applyFont="1" applyFill="1" applyBorder="1" applyAlignment="1">
      <alignment horizontal="center"/>
    </xf>
    <xf numFmtId="0" fontId="8" fillId="7" borderId="0" xfId="0" applyFont="1" applyFill="1"/>
    <xf numFmtId="0" fontId="0" fillId="7" borderId="0" xfId="0" applyFont="1" applyFill="1"/>
    <xf numFmtId="0" fontId="25" fillId="7" borderId="0" xfId="0" applyFont="1" applyFill="1"/>
    <xf numFmtId="10" fontId="25" fillId="7" borderId="0" xfId="0" applyNumberFormat="1" applyFont="1" applyFill="1"/>
    <xf numFmtId="10" fontId="0" fillId="7" borderId="0" xfId="0" applyNumberFormat="1" applyFont="1" applyFill="1" applyAlignment="1">
      <alignment horizontal="right"/>
    </xf>
    <xf numFmtId="10" fontId="25" fillId="7" borderId="0" xfId="0" applyNumberFormat="1" applyFont="1" applyFill="1" applyAlignment="1">
      <alignment horizontal="center"/>
    </xf>
    <xf numFmtId="9" fontId="25" fillId="7" borderId="0" xfId="0" applyNumberFormat="1" applyFont="1" applyFill="1"/>
    <xf numFmtId="0" fontId="0" fillId="7" borderId="0" xfId="0" applyFont="1" applyFill="1" applyAlignment="1">
      <alignment vertical="center"/>
    </xf>
    <xf numFmtId="10" fontId="0" fillId="7" borderId="0" xfId="0" applyNumberFormat="1" applyFont="1" applyFill="1" applyAlignment="1">
      <alignment horizontal="center"/>
    </xf>
    <xf numFmtId="0" fontId="25" fillId="7" borderId="0" xfId="0" applyFont="1" applyFill="1" applyAlignment="1">
      <alignment horizontal="center"/>
    </xf>
    <xf numFmtId="9" fontId="25" fillId="7" borderId="0" xfId="0" applyNumberFormat="1" applyFont="1" applyFill="1" applyAlignment="1">
      <alignment horizontal="center"/>
    </xf>
    <xf numFmtId="9" fontId="0" fillId="7" borderId="0" xfId="0" applyNumberFormat="1" applyFont="1" applyFill="1" applyAlignment="1">
      <alignment horizontal="center"/>
    </xf>
    <xf numFmtId="10" fontId="0" fillId="7" borderId="0" xfId="0" applyNumberFormat="1" applyFont="1" applyFill="1"/>
    <xf numFmtId="1" fontId="55" fillId="8" borderId="0" xfId="0" applyNumberFormat="1" applyFont="1" applyFill="1" applyAlignment="1">
      <alignment horizontal="center" vertical="center"/>
    </xf>
    <xf numFmtId="1" fontId="56" fillId="8" borderId="0" xfId="0" applyNumberFormat="1" applyFont="1" applyFill="1" applyAlignment="1">
      <alignment horizontal="center"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vertical="center" wrapText="1"/>
    </xf>
    <xf numFmtId="10" fontId="15" fillId="0" borderId="0" xfId="0" applyNumberFormat="1" applyFont="1" applyAlignment="1">
      <alignment horizontal="center"/>
    </xf>
    <xf numFmtId="43" fontId="15" fillId="0" borderId="0" xfId="0" applyNumberFormat="1" applyFont="1" applyAlignment="1">
      <alignment horizontal="center"/>
    </xf>
    <xf numFmtId="0" fontId="19" fillId="0" borderId="0" xfId="0" applyFont="1" applyFill="1" applyAlignment="1">
      <alignment vertical="center"/>
    </xf>
    <xf numFmtId="44" fontId="54" fillId="0" borderId="0" xfId="2" applyFont="1" applyFill="1" applyBorder="1" applyAlignment="1">
      <alignment horizontal="center" vertical="center"/>
    </xf>
    <xf numFmtId="0" fontId="16" fillId="0" borderId="0" xfId="0" applyFont="1" applyFill="1" applyBorder="1" applyAlignment="1">
      <alignment horizontal="justify" vertical="center" wrapText="1"/>
    </xf>
    <xf numFmtId="0" fontId="35" fillId="0" borderId="0" xfId="0" applyFont="1" applyFill="1" applyBorder="1" applyAlignment="1">
      <alignment horizontal="left" vertical="center" wrapText="1"/>
    </xf>
    <xf numFmtId="0" fontId="16" fillId="0" borderId="0" xfId="0" applyFont="1" applyFill="1" applyBorder="1" applyAlignment="1">
      <alignment horizontal="justify"/>
    </xf>
    <xf numFmtId="0" fontId="35" fillId="0" borderId="0" xfId="0" applyFont="1" applyFill="1" applyBorder="1" applyAlignment="1">
      <alignment horizontal="justify"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justify" wrapText="1"/>
    </xf>
    <xf numFmtId="0" fontId="35" fillId="0" borderId="0" xfId="0" applyFont="1" applyFill="1" applyBorder="1" applyAlignment="1">
      <alignment horizontal="justify" wrapText="1"/>
    </xf>
    <xf numFmtId="0" fontId="35" fillId="0" borderId="0" xfId="0" applyFont="1" applyFill="1" applyBorder="1" applyAlignment="1">
      <alignment horizontal="center" vertical="center" wrapText="1"/>
    </xf>
    <xf numFmtId="0" fontId="35" fillId="0" borderId="0" xfId="0" applyFont="1" applyFill="1" applyBorder="1" applyAlignment="1">
      <alignment horizontal="justify" vertical="top" wrapText="1"/>
    </xf>
    <xf numFmtId="0" fontId="16" fillId="0" borderId="0" xfId="0" applyFont="1" applyFill="1" applyBorder="1" applyAlignment="1">
      <alignment horizontal="justify" vertical="top" wrapText="1"/>
    </xf>
    <xf numFmtId="0" fontId="16" fillId="0" borderId="0" xfId="0" applyFont="1" applyFill="1" applyBorder="1" applyAlignment="1">
      <alignment horizontal="justify" vertical="center"/>
    </xf>
    <xf numFmtId="10" fontId="35" fillId="9" borderId="0" xfId="9" applyNumberFormat="1" applyFont="1" applyFill="1" applyBorder="1" applyAlignment="1">
      <alignment horizontal="center" vertical="center" wrapText="1"/>
    </xf>
    <xf numFmtId="0" fontId="27" fillId="0" borderId="0" xfId="0" applyFont="1" applyFill="1" applyAlignment="1">
      <alignment horizontal="center"/>
    </xf>
    <xf numFmtId="0" fontId="27" fillId="0" borderId="0" xfId="0" applyFont="1" applyAlignment="1">
      <alignment horizontal="center"/>
    </xf>
    <xf numFmtId="49" fontId="35" fillId="0" borderId="0" xfId="0" applyNumberFormat="1" applyFont="1" applyFill="1" applyBorder="1" applyAlignment="1">
      <alignment horizontal="justify" vertical="center" wrapText="1"/>
    </xf>
    <xf numFmtId="49" fontId="16" fillId="0" borderId="0" xfId="0" applyNumberFormat="1" applyFont="1" applyFill="1" applyBorder="1" applyAlignment="1">
      <alignment horizontal="justify" vertical="center" wrapText="1"/>
    </xf>
    <xf numFmtId="0" fontId="19" fillId="0" borderId="0" xfId="0" applyFont="1" applyBorder="1" applyAlignment="1">
      <alignment vertical="center"/>
    </xf>
    <xf numFmtId="49" fontId="25" fillId="0" borderId="0" xfId="0" applyNumberFormat="1" applyFont="1" applyFill="1" applyBorder="1" applyAlignment="1">
      <alignment horizontal="justify" vertical="center" wrapText="1"/>
    </xf>
    <xf numFmtId="43" fontId="19" fillId="5" borderId="1" xfId="0" applyNumberFormat="1" applyFont="1" applyFill="1" applyBorder="1" applyAlignment="1">
      <alignment horizontal="center" vertical="center"/>
    </xf>
    <xf numFmtId="0" fontId="23" fillId="6" borderId="1" xfId="0" applyFont="1" applyFill="1" applyBorder="1" applyAlignment="1">
      <alignment vertical="center"/>
    </xf>
    <xf numFmtId="43" fontId="19" fillId="6" borderId="1" xfId="0" applyNumberFormat="1" applyFont="1" applyFill="1" applyBorder="1" applyAlignment="1">
      <alignment vertical="center"/>
    </xf>
    <xf numFmtId="10" fontId="19" fillId="0" borderId="0" xfId="0" applyNumberFormat="1" applyFont="1" applyAlignment="1">
      <alignment horizontal="center"/>
    </xf>
    <xf numFmtId="0" fontId="23" fillId="0" borderId="1" xfId="0" applyFont="1" applyFill="1" applyBorder="1"/>
    <xf numFmtId="43" fontId="23" fillId="0" borderId="1" xfId="0" applyNumberFormat="1" applyFont="1" applyFill="1" applyBorder="1"/>
    <xf numFmtId="0" fontId="58" fillId="0" borderId="1" xfId="0" applyFont="1" applyFill="1" applyBorder="1"/>
    <xf numFmtId="43" fontId="31" fillId="0" borderId="1" xfId="0" applyNumberFormat="1" applyFont="1" applyFill="1" applyBorder="1"/>
    <xf numFmtId="0" fontId="25" fillId="0" borderId="1" xfId="0" applyFont="1" applyFill="1" applyBorder="1"/>
    <xf numFmtId="43" fontId="25" fillId="0" borderId="1" xfId="0" applyNumberFormat="1" applyFont="1" applyFill="1" applyBorder="1"/>
    <xf numFmtId="0" fontId="19" fillId="0" borderId="1" xfId="0" applyFont="1" applyFill="1" applyBorder="1"/>
    <xf numFmtId="43" fontId="27" fillId="0" borderId="1" xfId="0" applyNumberFormat="1" applyFont="1" applyFill="1" applyBorder="1"/>
    <xf numFmtId="10" fontId="19" fillId="0" borderId="0" xfId="0" applyNumberFormat="1" applyFont="1" applyAlignment="1">
      <alignment horizontal="center" vertical="center"/>
    </xf>
    <xf numFmtId="0" fontId="19" fillId="0" borderId="0" xfId="0" applyFont="1" applyAlignment="1">
      <alignment horizontal="center" vertical="center"/>
    </xf>
    <xf numFmtId="0" fontId="38" fillId="0" borderId="1" xfId="0" applyFont="1" applyFill="1" applyBorder="1"/>
    <xf numFmtId="43" fontId="22" fillId="0" borderId="1" xfId="0" applyNumberFormat="1" applyFont="1" applyFill="1" applyBorder="1"/>
    <xf numFmtId="0" fontId="19" fillId="0" borderId="3" xfId="0" applyFont="1" applyFill="1" applyBorder="1" applyAlignment="1">
      <alignment wrapText="1"/>
    </xf>
    <xf numFmtId="0" fontId="19" fillId="0" borderId="4" xfId="0" applyFont="1" applyFill="1" applyBorder="1" applyAlignment="1">
      <alignment wrapText="1"/>
    </xf>
    <xf numFmtId="0" fontId="58" fillId="0" borderId="3" xfId="0" applyFont="1" applyFill="1" applyBorder="1" applyAlignment="1">
      <alignment wrapText="1"/>
    </xf>
    <xf numFmtId="0" fontId="58" fillId="0" borderId="4" xfId="0" applyFont="1" applyFill="1" applyBorder="1" applyAlignment="1">
      <alignment wrapText="1"/>
    </xf>
    <xf numFmtId="0" fontId="19" fillId="6" borderId="1" xfId="0" applyFont="1" applyFill="1" applyBorder="1" applyAlignment="1">
      <alignment vertical="center"/>
    </xf>
    <xf numFmtId="0" fontId="25" fillId="0" borderId="1" xfId="0" applyFont="1" applyFill="1" applyBorder="1" applyAlignment="1">
      <alignment wrapText="1"/>
    </xf>
    <xf numFmtId="43" fontId="35" fillId="6" borderId="1" xfId="0" applyNumberFormat="1" applyFont="1" applyFill="1" applyBorder="1"/>
    <xf numFmtId="0" fontId="25" fillId="0" borderId="0" xfId="0" applyFont="1" applyBorder="1"/>
    <xf numFmtId="0" fontId="25" fillId="0" borderId="0" xfId="0" applyFont="1" applyFill="1" applyBorder="1" applyAlignment="1">
      <alignment horizontal="right" vertical="center"/>
    </xf>
    <xf numFmtId="43" fontId="27" fillId="0" borderId="0" xfId="4" applyNumberFormat="1" applyFont="1" applyFill="1" applyBorder="1"/>
    <xf numFmtId="0" fontId="19" fillId="0" borderId="0" xfId="0" applyFont="1" applyFill="1" applyBorder="1" applyAlignment="1">
      <alignment vertical="center"/>
    </xf>
    <xf numFmtId="0" fontId="19" fillId="0" borderId="1" xfId="0" applyFont="1" applyFill="1" applyBorder="1" applyAlignment="1">
      <alignment vertical="center"/>
    </xf>
    <xf numFmtId="43" fontId="19" fillId="0" borderId="1" xfId="0" applyNumberFormat="1" applyFont="1" applyFill="1" applyBorder="1" applyAlignment="1">
      <alignment vertical="center"/>
    </xf>
    <xf numFmtId="0" fontId="22" fillId="0" borderId="0" xfId="0" applyFont="1" applyFill="1" applyBorder="1" applyAlignment="1">
      <alignment horizontal="left" vertical="center"/>
    </xf>
    <xf numFmtId="43" fontId="25" fillId="0" borderId="0" xfId="5" applyFont="1" applyFill="1" applyBorder="1"/>
    <xf numFmtId="43" fontId="27" fillId="0" borderId="0" xfId="0" applyNumberFormat="1" applyFont="1" applyAlignment="1">
      <alignment horizontal="center" vertical="center"/>
    </xf>
    <xf numFmtId="0" fontId="27" fillId="0" borderId="0" xfId="0" applyFont="1" applyFill="1" applyBorder="1" applyAlignment="1">
      <alignment horizontal="left" vertical="center"/>
    </xf>
    <xf numFmtId="0" fontId="27" fillId="0" borderId="0" xfId="0" applyFont="1" applyFill="1" applyBorder="1" applyAlignment="1">
      <alignment horizontal="left" wrapText="1"/>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3" fillId="0" borderId="0" xfId="0" applyFont="1" applyFill="1" applyBorder="1"/>
    <xf numFmtId="43" fontId="27" fillId="0" borderId="0" xfId="0" applyNumberFormat="1" applyFont="1" applyAlignment="1">
      <alignment horizontal="center"/>
    </xf>
    <xf numFmtId="0" fontId="19" fillId="0" borderId="0" xfId="0" applyFont="1" applyFill="1" applyBorder="1" applyAlignment="1">
      <alignment vertical="center" wrapText="1"/>
    </xf>
    <xf numFmtId="4" fontId="19" fillId="0" borderId="0" xfId="0" applyNumberFormat="1" applyFont="1" applyFill="1" applyBorder="1" applyAlignment="1">
      <alignment horizontal="right" vertical="center"/>
    </xf>
    <xf numFmtId="4" fontId="35" fillId="0" borderId="0" xfId="0" applyNumberFormat="1" applyFont="1" applyFill="1" applyBorder="1" applyAlignment="1">
      <alignment horizontal="right" vertical="center" wrapText="1"/>
    </xf>
    <xf numFmtId="44" fontId="16" fillId="0" borderId="0" xfId="0" applyNumberFormat="1" applyFont="1" applyFill="1" applyBorder="1" applyAlignment="1">
      <alignment horizontal="justify" vertical="center"/>
    </xf>
    <xf numFmtId="10" fontId="27" fillId="0" borderId="0" xfId="0" applyNumberFormat="1" applyFont="1" applyAlignment="1">
      <alignment horizontal="center"/>
    </xf>
    <xf numFmtId="44" fontId="38" fillId="0" borderId="6" xfId="0" applyNumberFormat="1" applyFont="1" applyFill="1" applyBorder="1" applyAlignment="1">
      <alignment vertical="center"/>
    </xf>
    <xf numFmtId="44" fontId="38" fillId="0" borderId="6" xfId="1" applyNumberFormat="1" applyFont="1" applyFill="1" applyBorder="1" applyAlignment="1">
      <alignment vertical="center"/>
    </xf>
    <xf numFmtId="44" fontId="38" fillId="0" borderId="6" xfId="0" applyNumberFormat="1" applyFont="1" applyFill="1" applyBorder="1" applyAlignment="1">
      <alignment horizontal="right" vertical="center"/>
    </xf>
    <xf numFmtId="44" fontId="25" fillId="0" borderId="0" xfId="0" applyNumberFormat="1" applyFont="1" applyFill="1" applyBorder="1"/>
    <xf numFmtId="44" fontId="25" fillId="0" borderId="0" xfId="0" applyNumberFormat="1" applyFont="1" applyFill="1" applyBorder="1" applyAlignment="1">
      <alignment horizontal="right"/>
    </xf>
    <xf numFmtId="10" fontId="25" fillId="0" borderId="0" xfId="0" applyNumberFormat="1" applyFont="1" applyFill="1" applyBorder="1" applyAlignment="1">
      <alignment horizontal="center"/>
    </xf>
    <xf numFmtId="0" fontId="25" fillId="0" borderId="0" xfId="0" applyFont="1" applyBorder="1" applyAlignment="1">
      <alignment horizontal="center"/>
    </xf>
    <xf numFmtId="44" fontId="25" fillId="0" borderId="0" xfId="0" applyNumberFormat="1" applyFont="1" applyBorder="1"/>
    <xf numFmtId="44" fontId="25" fillId="0" borderId="0" xfId="0" applyNumberFormat="1" applyFont="1" applyBorder="1" applyAlignment="1">
      <alignment horizontal="right"/>
    </xf>
    <xf numFmtId="10" fontId="25" fillId="0" borderId="0" xfId="0" applyNumberFormat="1" applyFont="1" applyBorder="1" applyAlignment="1">
      <alignment horizontal="center"/>
    </xf>
    <xf numFmtId="10" fontId="16" fillId="0" borderId="0" xfId="0" applyNumberFormat="1" applyFont="1" applyFill="1" applyBorder="1" applyAlignment="1">
      <alignment vertical="center" wrapText="1"/>
    </xf>
    <xf numFmtId="44" fontId="16" fillId="0" borderId="0" xfId="0" applyNumberFormat="1" applyFont="1" applyFill="1" applyBorder="1" applyAlignment="1">
      <alignment horizontal="left" vertical="center"/>
    </xf>
    <xf numFmtId="0" fontId="35" fillId="0" borderId="0" xfId="0" applyFont="1" applyFill="1" applyBorder="1" applyAlignment="1">
      <alignment horizontal="justify" vertical="center"/>
    </xf>
    <xf numFmtId="44" fontId="35" fillId="0" borderId="0" xfId="0" applyNumberFormat="1" applyFont="1" applyFill="1" applyBorder="1" applyAlignment="1">
      <alignment horizontal="justify" vertical="center"/>
    </xf>
    <xf numFmtId="0" fontId="27" fillId="0" borderId="0" xfId="0" applyFont="1" applyAlignment="1">
      <alignment horizontal="center" vertical="center"/>
    </xf>
    <xf numFmtId="43" fontId="25" fillId="0" borderId="0" xfId="1" applyFont="1" applyFill="1" applyBorder="1" applyAlignment="1">
      <alignment vertical="center"/>
    </xf>
    <xf numFmtId="0" fontId="16" fillId="0" borderId="0" xfId="0" applyFont="1" applyFill="1" applyBorder="1" applyAlignment="1">
      <alignment horizontal="right" vertical="center" wrapText="1"/>
    </xf>
    <xf numFmtId="0" fontId="35" fillId="0" borderId="0" xfId="0" applyFont="1" applyBorder="1" applyAlignment="1">
      <alignment horizontal="justify" vertical="center" wrapText="1"/>
    </xf>
    <xf numFmtId="0" fontId="35" fillId="0" borderId="0" xfId="0" applyFont="1" applyBorder="1" applyAlignment="1">
      <alignment horizontal="center" vertical="center" wrapText="1"/>
    </xf>
    <xf numFmtId="0" fontId="16" fillId="0" borderId="0" xfId="0" applyFont="1" applyBorder="1" applyAlignment="1">
      <alignment horizontal="left" vertical="top"/>
    </xf>
    <xf numFmtId="0" fontId="35" fillId="0" borderId="0" xfId="0" applyFont="1" applyBorder="1" applyAlignment="1">
      <alignment horizontal="left" vertical="top"/>
    </xf>
    <xf numFmtId="0" fontId="60" fillId="0" borderId="0" xfId="0" applyFont="1" applyFill="1" applyBorder="1" applyAlignment="1">
      <alignment horizontal="justify"/>
    </xf>
    <xf numFmtId="0" fontId="16" fillId="0" borderId="0" xfId="0" applyFont="1" applyFill="1" applyBorder="1" applyAlignment="1">
      <alignment wrapText="1"/>
    </xf>
    <xf numFmtId="44" fontId="16" fillId="0" borderId="0" xfId="0" applyNumberFormat="1" applyFont="1" applyFill="1" applyBorder="1" applyAlignment="1">
      <alignment vertical="center"/>
    </xf>
    <xf numFmtId="0" fontId="16" fillId="0" borderId="0" xfId="0" applyFont="1" applyFill="1" applyBorder="1" applyAlignment="1">
      <alignment horizontal="justify" vertical="justify" wrapText="1"/>
    </xf>
    <xf numFmtId="0" fontId="16" fillId="0" borderId="0" xfId="0" applyFont="1" applyFill="1" applyBorder="1" applyAlignment="1">
      <alignment horizontal="left" vertical="justify" wrapText="1"/>
    </xf>
    <xf numFmtId="4" fontId="25" fillId="0" borderId="0" xfId="0" applyNumberFormat="1" applyFont="1" applyFill="1"/>
    <xf numFmtId="44" fontId="35" fillId="0" borderId="0" xfId="0" applyNumberFormat="1" applyFont="1" applyFill="1" applyBorder="1" applyAlignment="1">
      <alignment horizontal="justify" vertical="center" wrapText="1"/>
    </xf>
    <xf numFmtId="44" fontId="43" fillId="0" borderId="0" xfId="0" applyNumberFormat="1" applyFont="1" applyFill="1" applyBorder="1" applyAlignment="1">
      <alignment vertical="center"/>
    </xf>
    <xf numFmtId="0" fontId="35" fillId="0" borderId="0" xfId="0" applyFont="1" applyFill="1" applyBorder="1" applyAlignment="1"/>
    <xf numFmtId="0" fontId="16" fillId="3" borderId="0" xfId="0" applyFont="1" applyFill="1" applyBorder="1" applyAlignment="1">
      <alignment horizontal="justify" vertical="center" wrapText="1"/>
    </xf>
    <xf numFmtId="44" fontId="16" fillId="3" borderId="0" xfId="0" applyNumberFormat="1" applyFont="1" applyFill="1" applyBorder="1" applyAlignment="1">
      <alignment horizontal="justify" vertical="center" wrapText="1"/>
    </xf>
    <xf numFmtId="44" fontId="16" fillId="0" borderId="0" xfId="0" applyNumberFormat="1" applyFont="1" applyFill="1" applyBorder="1" applyAlignment="1">
      <alignment horizontal="left" wrapText="1"/>
    </xf>
    <xf numFmtId="0" fontId="16" fillId="0" borderId="0" xfId="0" applyFont="1" applyFill="1" applyAlignment="1">
      <alignment vertical="center"/>
    </xf>
    <xf numFmtId="0" fontId="16" fillId="0" borderId="0" xfId="0" applyFont="1" applyFill="1" applyBorder="1" applyAlignment="1">
      <alignment horizontal="left" vertical="top" wrapText="1"/>
    </xf>
    <xf numFmtId="44" fontId="38" fillId="0" borderId="0" xfId="9" applyNumberFormat="1" applyFont="1" applyBorder="1" applyAlignment="1">
      <alignment vertical="center" wrapText="1"/>
    </xf>
    <xf numFmtId="0" fontId="63" fillId="0" borderId="0" xfId="0" applyFont="1" applyFill="1" applyBorder="1"/>
    <xf numFmtId="0" fontId="27" fillId="0" borderId="0" xfId="0" applyFont="1" applyFill="1" applyAlignment="1">
      <alignment horizontal="center" vertical="center"/>
    </xf>
    <xf numFmtId="0" fontId="16" fillId="3" borderId="0" xfId="0" applyFont="1" applyFill="1" applyBorder="1" applyAlignment="1">
      <alignment horizontal="left"/>
    </xf>
    <xf numFmtId="10" fontId="25" fillId="0" borderId="0" xfId="0" applyNumberFormat="1" applyFont="1" applyFill="1" applyBorder="1"/>
    <xf numFmtId="0" fontId="64" fillId="4" borderId="0" xfId="0" applyFont="1" applyFill="1" applyBorder="1" applyAlignment="1">
      <alignment horizontal="center" vertical="center" wrapText="1"/>
    </xf>
    <xf numFmtId="0" fontId="27" fillId="0" borderId="0" xfId="0" applyFont="1" applyBorder="1"/>
    <xf numFmtId="44" fontId="35" fillId="0" borderId="0" xfId="2" applyFont="1" applyFill="1" applyBorder="1" applyAlignment="1"/>
    <xf numFmtId="44" fontId="35" fillId="0" borderId="0" xfId="0" applyNumberFormat="1" applyFont="1" applyFill="1" applyBorder="1" applyAlignment="1">
      <alignment horizontal="center" wrapText="1"/>
    </xf>
    <xf numFmtId="44" fontId="16" fillId="0" borderId="0" xfId="0" applyNumberFormat="1" applyFont="1" applyFill="1" applyBorder="1" applyAlignment="1">
      <alignment horizontal="justify" wrapText="1"/>
    </xf>
    <xf numFmtId="0" fontId="27" fillId="0" borderId="0" xfId="0" applyFont="1" applyAlignment="1">
      <alignment horizontal="left"/>
    </xf>
    <xf numFmtId="0" fontId="43" fillId="0" borderId="0" xfId="0" applyFont="1" applyFill="1" applyBorder="1" applyAlignment="1">
      <alignment vertical="center"/>
    </xf>
    <xf numFmtId="0" fontId="43" fillId="0" borderId="0" xfId="0" applyFont="1" applyFill="1" applyBorder="1" applyAlignment="1">
      <alignment horizontal="left" wrapText="1"/>
    </xf>
    <xf numFmtId="44" fontId="43" fillId="0" borderId="0" xfId="0" applyNumberFormat="1" applyFont="1" applyFill="1" applyBorder="1" applyAlignment="1">
      <alignment horizontal="left" wrapText="1"/>
    </xf>
    <xf numFmtId="0" fontId="43" fillId="0" borderId="0" xfId="0" applyFont="1" applyFill="1" applyBorder="1" applyAlignment="1">
      <alignment horizontal="left"/>
    </xf>
    <xf numFmtId="44" fontId="43" fillId="0" borderId="0" xfId="0" applyNumberFormat="1" applyFont="1" applyFill="1" applyBorder="1" applyAlignment="1">
      <alignment horizontal="left"/>
    </xf>
    <xf numFmtId="0" fontId="43" fillId="0" borderId="0" xfId="0" applyFont="1" applyFill="1" applyBorder="1" applyAlignment="1">
      <alignment horizontal="justify" vertical="center"/>
    </xf>
    <xf numFmtId="0" fontId="43" fillId="0" borderId="0" xfId="0" applyFont="1" applyBorder="1" applyAlignment="1">
      <alignment horizontal="justify" vertical="center"/>
    </xf>
    <xf numFmtId="0" fontId="16" fillId="0" borderId="0" xfId="0" applyFont="1" applyFill="1" applyBorder="1" applyAlignment="1">
      <alignment horizontal="justify" vertical="center"/>
    </xf>
    <xf numFmtId="0" fontId="16" fillId="0" borderId="0" xfId="0" applyFont="1" applyBorder="1" applyAlignment="1">
      <alignment horizontal="justify" vertical="center"/>
    </xf>
    <xf numFmtId="44" fontId="54" fillId="0" borderId="0" xfId="2" applyFont="1" applyFill="1" applyBorder="1" applyAlignment="1">
      <alignment horizontal="center" vertical="center"/>
    </xf>
    <xf numFmtId="0" fontId="35" fillId="0" borderId="0" xfId="0" applyFont="1" applyFill="1" applyBorder="1" applyAlignment="1">
      <alignment horizontal="center" wrapText="1"/>
    </xf>
    <xf numFmtId="0" fontId="35" fillId="0" borderId="0" xfId="0" applyFont="1" applyFill="1" applyBorder="1" applyAlignment="1">
      <alignment horizontal="center"/>
    </xf>
    <xf numFmtId="0" fontId="35" fillId="0" borderId="0"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0" xfId="0" applyFont="1" applyBorder="1" applyAlignment="1">
      <alignment horizontal="justify" vertical="center" wrapText="1"/>
    </xf>
    <xf numFmtId="0" fontId="16" fillId="0" borderId="0" xfId="0" applyFont="1" applyFill="1" applyBorder="1" applyAlignment="1">
      <alignment horizontal="justify" vertical="top" wrapText="1"/>
    </xf>
    <xf numFmtId="0" fontId="16" fillId="0" borderId="0" xfId="0" applyFont="1" applyBorder="1" applyAlignment="1">
      <alignment horizontal="justify" vertical="top" wrapText="1"/>
    </xf>
    <xf numFmtId="0" fontId="35" fillId="0" borderId="0" xfId="0" applyFont="1" applyFill="1" applyBorder="1" applyAlignment="1">
      <alignment horizontal="justify" wrapText="1"/>
    </xf>
    <xf numFmtId="0" fontId="16" fillId="0" borderId="0" xfId="0" applyFont="1" applyFill="1" applyBorder="1" applyAlignment="1">
      <alignment horizontal="justify" wrapText="1"/>
    </xf>
    <xf numFmtId="0" fontId="16" fillId="0" borderId="0" xfId="0" applyFont="1" applyBorder="1" applyAlignment="1">
      <alignment horizontal="justify" wrapText="1"/>
    </xf>
    <xf numFmtId="0" fontId="35" fillId="0" borderId="0" xfId="0" applyFont="1" applyFill="1" applyBorder="1" applyAlignment="1">
      <alignment horizontal="left" wrapText="1"/>
    </xf>
    <xf numFmtId="0" fontId="35" fillId="0" borderId="0" xfId="0" applyFont="1" applyFill="1" applyBorder="1" applyAlignment="1">
      <alignment horizontal="center" vertical="center" wrapText="1"/>
    </xf>
    <xf numFmtId="0" fontId="64" fillId="4" borderId="0" xfId="0" applyFont="1" applyFill="1" applyBorder="1" applyAlignment="1">
      <alignment horizontal="center" vertical="center" wrapText="1"/>
    </xf>
    <xf numFmtId="0" fontId="16" fillId="0" borderId="0" xfId="0" applyFont="1" applyFill="1" applyBorder="1" applyAlignment="1">
      <alignment horizontal="left" wrapText="1"/>
    </xf>
    <xf numFmtId="0" fontId="16" fillId="0" borderId="0" xfId="0" applyFont="1" applyFill="1" applyBorder="1" applyAlignment="1">
      <alignment horizontal="center" vertical="center" wrapText="1"/>
    </xf>
    <xf numFmtId="9" fontId="16" fillId="0" borderId="0" xfId="0" applyNumberFormat="1" applyFont="1" applyFill="1" applyBorder="1" applyAlignment="1">
      <alignment horizontal="center" vertical="top" wrapText="1"/>
    </xf>
    <xf numFmtId="0" fontId="16" fillId="0" borderId="0" xfId="0" applyFont="1" applyFill="1" applyBorder="1" applyAlignment="1">
      <alignment horizontal="center" vertical="top" wrapText="1"/>
    </xf>
    <xf numFmtId="9" fontId="16" fillId="0" borderId="0" xfId="3" applyFont="1" applyFill="1" applyBorder="1" applyAlignment="1">
      <alignment horizontal="center" vertical="top" wrapText="1"/>
    </xf>
    <xf numFmtId="0" fontId="8" fillId="0" borderId="0" xfId="0" applyFont="1" applyFill="1" applyBorder="1" applyAlignment="1">
      <alignment horizontal="justify" vertical="center" wrapText="1"/>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8" fontId="16"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6" fillId="0" borderId="1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0" borderId="0" xfId="0" applyFont="1" applyFill="1" applyBorder="1" applyAlignment="1">
      <alignment horizontal="justify" vertical="justify" wrapText="1"/>
    </xf>
    <xf numFmtId="0" fontId="16" fillId="3" borderId="0" xfId="0" applyFont="1" applyFill="1" applyBorder="1" applyAlignment="1">
      <alignment horizontal="justify" vertical="center" wrapText="1"/>
    </xf>
    <xf numFmtId="0" fontId="61" fillId="0" borderId="0" xfId="0" applyFont="1" applyFill="1" applyBorder="1" applyAlignment="1">
      <alignment horizontal="center"/>
    </xf>
    <xf numFmtId="0" fontId="61" fillId="0" borderId="0" xfId="0" applyFont="1" applyFill="1" applyBorder="1" applyAlignment="1">
      <alignment horizontal="justify" vertical="center" wrapText="1"/>
    </xf>
    <xf numFmtId="0" fontId="43" fillId="0" borderId="0" xfId="0" applyFont="1" applyFill="1" applyBorder="1" applyAlignment="1">
      <alignment horizontal="justify" vertical="center" wrapText="1"/>
    </xf>
    <xf numFmtId="0" fontId="61" fillId="0" borderId="0" xfId="0" applyFont="1" applyFill="1" applyBorder="1" applyAlignment="1">
      <alignment horizontal="justify" wrapText="1"/>
    </xf>
    <xf numFmtId="0" fontId="43" fillId="0" borderId="0" xfId="0" applyFont="1" applyFill="1" applyBorder="1" applyAlignment="1">
      <alignment horizontal="justify" wrapText="1"/>
    </xf>
    <xf numFmtId="0" fontId="16" fillId="0" borderId="0" xfId="0" applyFont="1" applyFill="1" applyBorder="1" applyAlignment="1">
      <alignment horizontal="lef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justify" wrapText="1"/>
    </xf>
    <xf numFmtId="0" fontId="35" fillId="0" borderId="0" xfId="0" applyFont="1" applyBorder="1" applyAlignment="1">
      <alignment horizontal="center" vertical="center" wrapText="1"/>
    </xf>
    <xf numFmtId="0" fontId="35" fillId="0" borderId="0" xfId="0" applyFont="1" applyBorder="1" applyAlignment="1">
      <alignment horizontal="justify" vertical="center" wrapText="1"/>
    </xf>
    <xf numFmtId="0" fontId="59" fillId="0" borderId="0" xfId="0" applyFont="1" applyFill="1" applyBorder="1" applyAlignment="1">
      <alignment horizontal="center"/>
    </xf>
    <xf numFmtId="0" fontId="16" fillId="0" borderId="0" xfId="0" applyFont="1" applyFill="1" applyBorder="1" applyAlignment="1">
      <alignment horizontal="justify"/>
    </xf>
    <xf numFmtId="0" fontId="43" fillId="0" borderId="0" xfId="0" applyFont="1" applyFill="1" applyBorder="1" applyAlignment="1">
      <alignment horizontal="justify"/>
    </xf>
    <xf numFmtId="49" fontId="35" fillId="0" borderId="0" xfId="0" applyNumberFormat="1" applyFont="1" applyFill="1" applyBorder="1" applyAlignment="1">
      <alignment horizontal="justify" wrapText="1"/>
    </xf>
    <xf numFmtId="49" fontId="16" fillId="0" borderId="0" xfId="0" applyNumberFormat="1" applyFont="1" applyFill="1" applyBorder="1" applyAlignment="1">
      <alignment horizontal="justify" wrapText="1"/>
    </xf>
    <xf numFmtId="0" fontId="35" fillId="0" borderId="0" xfId="0" applyFont="1" applyFill="1" applyBorder="1" applyAlignment="1">
      <alignment horizontal="justify" vertical="top" wrapText="1"/>
    </xf>
    <xf numFmtId="0" fontId="35" fillId="6" borderId="2" xfId="0" applyFont="1" applyFill="1" applyBorder="1" applyAlignment="1">
      <alignment horizontal="center"/>
    </xf>
    <xf numFmtId="0" fontId="35" fillId="6" borderId="3" xfId="0" applyFont="1" applyFill="1" applyBorder="1" applyAlignment="1">
      <alignment horizontal="center"/>
    </xf>
    <xf numFmtId="0" fontId="35" fillId="6" borderId="4" xfId="0" applyFont="1" applyFill="1" applyBorder="1" applyAlignment="1">
      <alignment horizontal="center"/>
    </xf>
    <xf numFmtId="0" fontId="11" fillId="5" borderId="1" xfId="0" applyFont="1" applyFill="1" applyBorder="1" applyAlignment="1">
      <alignment horizontal="center" vertical="center"/>
    </xf>
    <xf numFmtId="0" fontId="6" fillId="0" borderId="0" xfId="4" applyFont="1" applyFill="1" applyBorder="1" applyAlignment="1">
      <alignment horizontal="justify" vertical="justify" wrapText="1"/>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9" fillId="2" borderId="0" xfId="0"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5" xfId="0" applyFont="1" applyFill="1" applyBorder="1" applyAlignment="1">
      <alignment horizontal="left" vertical="center" wrapText="1"/>
    </xf>
    <xf numFmtId="49" fontId="7" fillId="0" borderId="0" xfId="0" applyNumberFormat="1" applyFont="1" applyFill="1" applyBorder="1" applyAlignment="1">
      <alignment horizontal="justify" vertical="center" wrapText="1"/>
    </xf>
    <xf numFmtId="49" fontId="8" fillId="0" borderId="0" xfId="0" applyNumberFormat="1" applyFont="1" applyFill="1" applyBorder="1" applyAlignment="1">
      <alignment horizontal="justify" vertical="center" wrapText="1"/>
    </xf>
    <xf numFmtId="0" fontId="32" fillId="0" borderId="0" xfId="0" applyFont="1" applyFill="1" applyBorder="1" applyAlignment="1">
      <alignment horizontal="left" vertical="center" wrapText="1"/>
    </xf>
    <xf numFmtId="0" fontId="35" fillId="7" borderId="0" xfId="0" applyFont="1" applyFill="1" applyBorder="1" applyAlignment="1">
      <alignment horizontal="center" vertical="center" wrapText="1"/>
    </xf>
    <xf numFmtId="49" fontId="35" fillId="0" borderId="0" xfId="0" applyNumberFormat="1" applyFont="1" applyFill="1" applyBorder="1" applyAlignment="1">
      <alignment horizontal="justify" vertical="center" wrapText="1"/>
    </xf>
    <xf numFmtId="49" fontId="16" fillId="0" borderId="0" xfId="0" applyNumberFormat="1" applyFont="1" applyFill="1" applyBorder="1" applyAlignment="1">
      <alignment horizontal="justify" vertical="center" wrapText="1"/>
    </xf>
    <xf numFmtId="0" fontId="19" fillId="5" borderId="1" xfId="0" applyFont="1" applyFill="1" applyBorder="1" applyAlignment="1">
      <alignment horizontal="center" vertical="center"/>
    </xf>
    <xf numFmtId="0" fontId="22" fillId="0" borderId="0" xfId="0" applyFont="1" applyFill="1" applyBorder="1" applyAlignment="1">
      <alignment horizontal="left" vertical="center" wrapText="1"/>
    </xf>
    <xf numFmtId="0" fontId="25" fillId="0" borderId="0" xfId="4" applyFont="1" applyFill="1" applyBorder="1" applyAlignment="1">
      <alignment horizontal="justify" vertical="justify" wrapText="1"/>
    </xf>
    <xf numFmtId="0" fontId="8" fillId="0" borderId="0" xfId="0" applyFont="1" applyFill="1" applyBorder="1" applyAlignment="1">
      <alignment horizontal="justify" vertical="top" wrapText="1"/>
    </xf>
    <xf numFmtId="0" fontId="8" fillId="0" borderId="0" xfId="0" applyFont="1" applyFill="1" applyBorder="1" applyAlignment="1">
      <alignment horizontal="justify" vertical="center"/>
    </xf>
    <xf numFmtId="0" fontId="7" fillId="0" borderId="0" xfId="0" applyFont="1" applyFill="1" applyBorder="1" applyAlignment="1">
      <alignment horizontal="justify" vertical="top"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3" fillId="0" borderId="0" xfId="0" applyFont="1" applyFill="1" applyBorder="1" applyAlignment="1">
      <alignment horizontal="justify" vertical="center"/>
    </xf>
    <xf numFmtId="0" fontId="33" fillId="0" borderId="0" xfId="0" applyFont="1" applyFill="1" applyBorder="1" applyAlignment="1">
      <alignment horizontal="justify" vertical="top" wrapText="1"/>
    </xf>
    <xf numFmtId="0" fontId="7" fillId="0" borderId="0" xfId="0" applyFont="1" applyFill="1" applyBorder="1" applyAlignment="1">
      <alignment horizontal="justify" wrapText="1"/>
    </xf>
    <xf numFmtId="0" fontId="8" fillId="0" borderId="0" xfId="0" applyFont="1" applyFill="1" applyBorder="1" applyAlignment="1">
      <alignment horizontal="justify" wrapText="1"/>
    </xf>
    <xf numFmtId="0" fontId="8" fillId="0" borderId="0" xfId="0" applyFont="1" applyFill="1" applyBorder="1" applyAlignment="1">
      <alignment horizontal="justify" vertical="justify" wrapText="1"/>
    </xf>
    <xf numFmtId="0" fontId="7" fillId="0" borderId="0" xfId="0" applyFont="1" applyFill="1" applyBorder="1" applyAlignment="1">
      <alignment horizontal="justify" vertical="center" wrapText="1"/>
    </xf>
    <xf numFmtId="0" fontId="8" fillId="0" borderId="0" xfId="0" applyFont="1" applyFill="1" applyBorder="1" applyAlignment="1">
      <alignment horizontal="left" wrapText="1"/>
    </xf>
    <xf numFmtId="49" fontId="7" fillId="0" borderId="0" xfId="0" applyNumberFormat="1" applyFont="1" applyFill="1" applyBorder="1" applyAlignment="1">
      <alignment horizontal="justify" wrapText="1"/>
    </xf>
    <xf numFmtId="49" fontId="8" fillId="0" borderId="0" xfId="0" applyNumberFormat="1" applyFont="1" applyFill="1" applyBorder="1" applyAlignment="1">
      <alignment horizontal="justify" wrapText="1"/>
    </xf>
    <xf numFmtId="0" fontId="39" fillId="0" borderId="0" xfId="0" applyFont="1" applyFill="1" applyBorder="1" applyAlignment="1">
      <alignment horizontal="justify" vertical="center" wrapText="1"/>
    </xf>
    <xf numFmtId="0" fontId="8" fillId="0" borderId="0" xfId="0" applyFont="1" applyFill="1" applyBorder="1" applyAlignment="1">
      <alignment horizontal="justify"/>
    </xf>
    <xf numFmtId="0" fontId="34" fillId="0" borderId="0" xfId="0" applyFont="1" applyFill="1" applyBorder="1" applyAlignment="1">
      <alignment horizontal="justify"/>
    </xf>
    <xf numFmtId="0" fontId="44" fillId="0" borderId="0" xfId="0" applyFont="1" applyFill="1" applyBorder="1" applyAlignment="1">
      <alignment horizontal="center"/>
    </xf>
    <xf numFmtId="0" fontId="7" fillId="0" borderId="0" xfId="0" applyFont="1" applyFill="1" applyBorder="1" applyAlignment="1">
      <alignment horizontal="center" wrapText="1"/>
    </xf>
    <xf numFmtId="0" fontId="7"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justify" wrapText="1"/>
    </xf>
    <xf numFmtId="0" fontId="34" fillId="0" borderId="0" xfId="0" applyFont="1" applyFill="1" applyBorder="1" applyAlignment="1">
      <alignment horizontal="justify" vertical="center" wrapText="1"/>
    </xf>
    <xf numFmtId="0" fontId="34" fillId="0" borderId="0" xfId="0" applyFont="1" applyFill="1" applyBorder="1" applyAlignment="1">
      <alignment horizontal="justify" vertical="center"/>
    </xf>
    <xf numFmtId="0" fontId="8" fillId="3"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50" fillId="0" borderId="7" xfId="0" applyFont="1" applyFill="1" applyBorder="1" applyAlignment="1">
      <alignment horizontal="center" vertical="center"/>
    </xf>
    <xf numFmtId="0" fontId="8" fillId="0" borderId="10" xfId="0" applyFont="1" applyFill="1" applyBorder="1" applyAlignment="1">
      <alignment horizontal="left" vertical="center" wrapText="1"/>
    </xf>
    <xf numFmtId="0" fontId="50" fillId="0" borderId="8" xfId="0" applyFont="1" applyFill="1" applyBorder="1" applyAlignment="1">
      <alignment horizontal="left" vertical="center"/>
    </xf>
    <xf numFmtId="0" fontId="50" fillId="0" borderId="9" xfId="0" applyFont="1" applyFill="1" applyBorder="1" applyAlignment="1">
      <alignment horizontal="left" vertical="center"/>
    </xf>
    <xf numFmtId="9" fontId="8" fillId="0" borderId="0" xfId="3" applyFont="1" applyFill="1" applyBorder="1" applyAlignment="1">
      <alignment horizontal="center" vertical="top" wrapText="1"/>
    </xf>
    <xf numFmtId="9" fontId="8"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53" fillId="4" borderId="0" xfId="0" applyFont="1" applyFill="1" applyBorder="1" applyAlignment="1">
      <alignment horizontal="center" vertical="center" wrapText="1"/>
    </xf>
    <xf numFmtId="0" fontId="34" fillId="0" borderId="0" xfId="0" applyFont="1" applyBorder="1" applyAlignment="1">
      <alignment horizontal="justify" vertical="center"/>
    </xf>
    <xf numFmtId="0" fontId="8" fillId="0" borderId="0" xfId="0" applyFont="1" applyBorder="1" applyAlignment="1">
      <alignment horizontal="justify" vertical="center"/>
    </xf>
    <xf numFmtId="0" fontId="7" fillId="0" borderId="0" xfId="0" applyFont="1" applyFill="1" applyBorder="1" applyAlignment="1">
      <alignment horizontal="left" wrapText="1"/>
    </xf>
    <xf numFmtId="0" fontId="8" fillId="0" borderId="0" xfId="0" applyFont="1" applyBorder="1" applyAlignment="1">
      <alignment horizontal="justify" wrapText="1"/>
    </xf>
    <xf numFmtId="0" fontId="8" fillId="0" borderId="0" xfId="0" applyFont="1" applyBorder="1" applyAlignment="1">
      <alignment horizontal="justify" vertical="top" wrapText="1"/>
    </xf>
    <xf numFmtId="0" fontId="8" fillId="0" borderId="0" xfId="0" applyFont="1" applyBorder="1" applyAlignment="1">
      <alignment horizontal="justify" vertical="center" wrapText="1"/>
    </xf>
  </cellXfs>
  <cellStyles count="14">
    <cellStyle name="Millares" xfId="1" builtinId="3"/>
    <cellStyle name="Millares 2" xfId="12"/>
    <cellStyle name="Millares 3" xfId="5"/>
    <cellStyle name="Millares 3 2" xfId="10"/>
    <cellStyle name="Millares 4" xfId="7"/>
    <cellStyle name="Moneda" xfId="2" builtinId="4"/>
    <cellStyle name="Moneda 2" xfId="8"/>
    <cellStyle name="Normal" xfId="0" builtinId="0"/>
    <cellStyle name="Normal 13" xfId="11"/>
    <cellStyle name="Normal 14" xfId="13"/>
    <cellStyle name="Normal 2" xfId="6"/>
    <cellStyle name="Normal 3" xfId="9"/>
    <cellStyle name="Normal 3 7"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179</xdr:row>
          <xdr:rowOff>114300</xdr:rowOff>
        </xdr:from>
        <xdr:to>
          <xdr:col>0</xdr:col>
          <xdr:colOff>0</xdr:colOff>
          <xdr:row>182</xdr:row>
          <xdr:rowOff>28575</xdr:rowOff>
        </xdr:to>
        <xdr:sp macro="" textlink="">
          <xdr:nvSpPr>
            <xdr:cNvPr id="1025" name="Button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1" i="0" u="none" strike="noStrike" baseline="0">
                  <a:solidFill>
                    <a:srgbClr val="000000"/>
                  </a:solidFill>
                  <a:latin typeface="Arial"/>
                  <a:cs typeface="Arial"/>
                </a:rPr>
                <a:t>VER PROPUESTA</a:t>
              </a:r>
              <a:endParaRPr lang="es-MX" sz="1000" b="0" i="0" u="none" strike="noStrike" baseline="0">
                <a:solidFill>
                  <a:srgbClr val="000000"/>
                </a:solidFill>
                <a:latin typeface="Arial"/>
                <a:cs typeface="Arial"/>
              </a:endParaRPr>
            </a:p>
            <a:p>
              <a:pPr algn="ctr" rtl="0">
                <a:defRPr sz="1000"/>
              </a:pPr>
              <a:endParaRPr lang="es-MX" sz="1000" b="0" i="0" u="none" strike="noStrike" baseline="0">
                <a:solidFill>
                  <a:srgbClr val="000000"/>
                </a:solidFill>
                <a:latin typeface="Arial"/>
                <a:cs typeface="Arial"/>
              </a:endParaRPr>
            </a:p>
            <a:p>
              <a:pPr algn="ctr" rtl="0">
                <a:defRPr sz="1000"/>
              </a:pPr>
              <a:endParaRPr lang="es-MX"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671</xdr:row>
          <xdr:rowOff>66675</xdr:rowOff>
        </xdr:from>
        <xdr:to>
          <xdr:col>0</xdr:col>
          <xdr:colOff>0</xdr:colOff>
          <xdr:row>673</xdr:row>
          <xdr:rowOff>0</xdr:rowOff>
        </xdr:to>
        <xdr:sp macro="" textlink="">
          <xdr:nvSpPr>
            <xdr:cNvPr id="1026" name="Button 2" hidden="1">
              <a:extLst>
                <a:ext uri="{63B3BB69-23CF-44E3-9099-C40C66FF867C}">
                  <a14:compatExt spid="_x0000_s1026"/>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679</xdr:row>
          <xdr:rowOff>0</xdr:rowOff>
        </xdr:from>
        <xdr:to>
          <xdr:col>0</xdr:col>
          <xdr:colOff>0</xdr:colOff>
          <xdr:row>681</xdr:row>
          <xdr:rowOff>0</xdr:rowOff>
        </xdr:to>
        <xdr:sp macro="" textlink="">
          <xdr:nvSpPr>
            <xdr:cNvPr id="1027" name="Button 3" hidden="1">
              <a:extLst>
                <a:ext uri="{63B3BB69-23CF-44E3-9099-C40C66FF867C}">
                  <a14:compatExt spid="_x0000_s1027"/>
                </a:ext>
                <a:ext uri="{FF2B5EF4-FFF2-40B4-BE49-F238E27FC236}">
                  <a16:creationId xmlns=""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655</xdr:row>
          <xdr:rowOff>123825</xdr:rowOff>
        </xdr:from>
        <xdr:to>
          <xdr:col>0</xdr:col>
          <xdr:colOff>0</xdr:colOff>
          <xdr:row>657</xdr:row>
          <xdr:rowOff>142875</xdr:rowOff>
        </xdr:to>
        <xdr:sp macro="" textlink="">
          <xdr:nvSpPr>
            <xdr:cNvPr id="1028" name="Button 9" hidden="1">
              <a:extLst>
                <a:ext uri="{63B3BB69-23CF-44E3-9099-C40C66FF867C}">
                  <a14:compatExt spid="_x0000_s1028"/>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822</xdr:row>
          <xdr:rowOff>47625</xdr:rowOff>
        </xdr:from>
        <xdr:to>
          <xdr:col>0</xdr:col>
          <xdr:colOff>0</xdr:colOff>
          <xdr:row>822</xdr:row>
          <xdr:rowOff>47625</xdr:rowOff>
        </xdr:to>
        <xdr:sp macro="" textlink="">
          <xdr:nvSpPr>
            <xdr:cNvPr id="1029" name="Button 10" hidden="1">
              <a:extLst>
                <a:ext uri="{63B3BB69-23CF-44E3-9099-C40C66FF867C}">
                  <a14:compatExt spid="_x0000_s1029"/>
                </a:ext>
                <a:ext uri="{FF2B5EF4-FFF2-40B4-BE49-F238E27FC236}">
                  <a16:creationId xmlns=""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852</xdr:row>
          <xdr:rowOff>0</xdr:rowOff>
        </xdr:from>
        <xdr:to>
          <xdr:col>0</xdr:col>
          <xdr:colOff>0</xdr:colOff>
          <xdr:row>856</xdr:row>
          <xdr:rowOff>0</xdr:rowOff>
        </xdr:to>
        <xdr:sp macro="" textlink="">
          <xdr:nvSpPr>
            <xdr:cNvPr id="1030" name="Button 11" hidden="1">
              <a:extLst>
                <a:ext uri="{63B3BB69-23CF-44E3-9099-C40C66FF867C}">
                  <a14:compatExt spid="_x0000_s1030"/>
                </a:ext>
                <a:ext uri="{FF2B5EF4-FFF2-40B4-BE49-F238E27FC236}">
                  <a16:creationId xmlns=""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898</xdr:row>
          <xdr:rowOff>0</xdr:rowOff>
        </xdr:from>
        <xdr:to>
          <xdr:col>0</xdr:col>
          <xdr:colOff>0</xdr:colOff>
          <xdr:row>899</xdr:row>
          <xdr:rowOff>0</xdr:rowOff>
        </xdr:to>
        <xdr:sp macro="" textlink="">
          <xdr:nvSpPr>
            <xdr:cNvPr id="1031" name="Button 12" hidden="1">
              <a:extLst>
                <a:ext uri="{63B3BB69-23CF-44E3-9099-C40C66FF867C}">
                  <a14:compatExt spid="_x0000_s1031"/>
                </a:ext>
                <a:ext uri="{FF2B5EF4-FFF2-40B4-BE49-F238E27FC236}">
                  <a16:creationId xmlns=""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1029</xdr:row>
          <xdr:rowOff>0</xdr:rowOff>
        </xdr:from>
        <xdr:to>
          <xdr:col>0</xdr:col>
          <xdr:colOff>0</xdr:colOff>
          <xdr:row>1029</xdr:row>
          <xdr:rowOff>0</xdr:rowOff>
        </xdr:to>
        <xdr:sp macro="" textlink="">
          <xdr:nvSpPr>
            <xdr:cNvPr id="1032" name="Button 13" hidden="1">
              <a:extLst>
                <a:ext uri="{63B3BB69-23CF-44E3-9099-C40C66FF867C}">
                  <a14:compatExt spid="_x0000_s1032"/>
                </a:ext>
                <a:ext uri="{FF2B5EF4-FFF2-40B4-BE49-F238E27FC236}">
                  <a16:creationId xmlns=""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1116</xdr:row>
          <xdr:rowOff>28575</xdr:rowOff>
        </xdr:from>
        <xdr:to>
          <xdr:col>0</xdr:col>
          <xdr:colOff>0</xdr:colOff>
          <xdr:row>1117</xdr:row>
          <xdr:rowOff>0</xdr:rowOff>
        </xdr:to>
        <xdr:sp macro="" textlink="">
          <xdr:nvSpPr>
            <xdr:cNvPr id="1033" name="Button 15" hidden="1">
              <a:extLst>
                <a:ext uri="{63B3BB69-23CF-44E3-9099-C40C66FF867C}">
                  <a14:compatExt spid="_x0000_s1033"/>
                </a:ext>
                <a:ext uri="{FF2B5EF4-FFF2-40B4-BE49-F238E27FC236}">
                  <a16:creationId xmlns=""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1120</xdr:row>
          <xdr:rowOff>0</xdr:rowOff>
        </xdr:from>
        <xdr:to>
          <xdr:col>0</xdr:col>
          <xdr:colOff>0</xdr:colOff>
          <xdr:row>1120</xdr:row>
          <xdr:rowOff>0</xdr:rowOff>
        </xdr:to>
        <xdr:sp macro="" textlink="">
          <xdr:nvSpPr>
            <xdr:cNvPr id="1034" name="Button 16" hidden="1">
              <a:extLst>
                <a:ext uri="{63B3BB69-23CF-44E3-9099-C40C66FF867C}">
                  <a14:compatExt spid="_x0000_s1034"/>
                </a:ext>
                <a:ext uri="{FF2B5EF4-FFF2-40B4-BE49-F238E27FC236}">
                  <a16:creationId xmlns=""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s%20laptop%20enero%202015/Mis%20documentos/MIS%20DOCUMENTOS/Indicadores/2016/082016%20recaudacion%20mensu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EY%20Y%20DISPOSICIONES%202020\PRONOSTICO20\DETERMINACI&#211;N%20PRON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alejandratorres\Desktop\tarjeta%20mercados%2009al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espaldos%20laptop%20enero%202015\Mis%20documentos\MIS%20DOCUMENTOS\Proyecto%20Disposiciones%20Administrativas\DISPOSICIONES%202017\proyeccion%20ingresos%20MESAS%20AL%20%2023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n 2015 MODIFICADO"/>
      <sheetName val="tablas y graficos 1"/>
      <sheetName val="Pronostico 2016"/>
      <sheetName val="acumulado 2016"/>
      <sheetName val="reporte UR"/>
      <sheetName val="mensual 15"/>
      <sheetName val="mensual 2016"/>
      <sheetName val="reportes 2016"/>
      <sheetName val="informe mayo"/>
      <sheetName val="participaciones"/>
      <sheetName val="reportes 2015"/>
      <sheetName val="ur"/>
      <sheetName val="Hoja3"/>
      <sheetName val="Gráfico1"/>
      <sheetName val="mensual 16"/>
    </sheetNames>
    <sheetDataSet>
      <sheetData sheetId="0"/>
      <sheetData sheetId="1"/>
      <sheetData sheetId="2"/>
      <sheetData sheetId="3"/>
      <sheetData sheetId="4"/>
      <sheetData sheetId="5"/>
      <sheetData sheetId="6"/>
      <sheetData sheetId="7">
        <row r="2">
          <cell r="AC2" t="str">
            <v>_AGO16</v>
          </cell>
          <cell r="AD2">
            <v>0</v>
          </cell>
          <cell r="AE2">
            <v>0</v>
          </cell>
        </row>
        <row r="3">
          <cell r="AC3">
            <v>1</v>
          </cell>
          <cell r="AD3" t="str">
            <v>IMPTO. PREDIAL URBANO CORRIENT</v>
          </cell>
          <cell r="AE3">
            <v>39681908.229999997</v>
          </cell>
        </row>
        <row r="4">
          <cell r="AC4">
            <v>2</v>
          </cell>
          <cell r="AD4" t="str">
            <v>IMPTO. PREDIAL RUSTICO CORRIEN</v>
          </cell>
          <cell r="AE4">
            <v>3096117.75</v>
          </cell>
        </row>
        <row r="5">
          <cell r="AC5">
            <v>4</v>
          </cell>
          <cell r="AD5" t="str">
            <v>RECARGOS IMPTO. SOBRE PATRIMON</v>
          </cell>
          <cell r="AE5">
            <v>2039517.73</v>
          </cell>
        </row>
        <row r="6">
          <cell r="AC6">
            <v>7</v>
          </cell>
          <cell r="AD6" t="str">
            <v>IMPTO. PREDIAL URBANO REZAGO</v>
          </cell>
          <cell r="AE6">
            <v>6589491.0700000003</v>
          </cell>
        </row>
        <row r="7">
          <cell r="AC7">
            <v>8</v>
          </cell>
          <cell r="AD7" t="str">
            <v>IMPTO. PREDIAL RUSTICO REZAGO</v>
          </cell>
          <cell r="AE7">
            <v>645176.68000000005</v>
          </cell>
        </row>
        <row r="8">
          <cell r="AC8">
            <v>13</v>
          </cell>
          <cell r="AD8" t="str">
            <v>GTOS.DE EJEC. IMPTOS. SOBRE PA</v>
          </cell>
          <cell r="AE8">
            <v>536727.89</v>
          </cell>
        </row>
        <row r="9">
          <cell r="AC9">
            <v>14</v>
          </cell>
          <cell r="AD9" t="str">
            <v>C.O.A. 20%</v>
          </cell>
          <cell r="AE9">
            <v>12534.5</v>
          </cell>
        </row>
        <row r="10">
          <cell r="AC10">
            <v>103</v>
          </cell>
          <cell r="AD10" t="str">
            <v>IMPTO. SOBRE TRASLACION DE DOM</v>
          </cell>
          <cell r="AE10">
            <v>2015043.63</v>
          </cell>
        </row>
        <row r="11">
          <cell r="AC11">
            <v>104</v>
          </cell>
          <cell r="AD11" t="str">
            <v>IMPTO.SOBRE DIVISION Y LOTIFIC</v>
          </cell>
          <cell r="AE11">
            <v>465444.19</v>
          </cell>
        </row>
        <row r="12">
          <cell r="AC12">
            <v>105</v>
          </cell>
          <cell r="AD12" t="str">
            <v>IMPTO. SOBRE FRACCIONAMIENTOS</v>
          </cell>
          <cell r="AE12">
            <v>48134.04</v>
          </cell>
        </row>
        <row r="13">
          <cell r="AC13">
            <v>106</v>
          </cell>
          <cell r="AD13" t="str">
            <v>IMPTO.SOB.JUEGOS BILLARES Y BO</v>
          </cell>
          <cell r="AE13">
            <v>13719</v>
          </cell>
        </row>
        <row r="14">
          <cell r="AC14">
            <v>107</v>
          </cell>
          <cell r="AD14" t="str">
            <v>IMPTO.SOB.JUEGOS VIDEO JUEGOS</v>
          </cell>
          <cell r="AE14">
            <v>10453</v>
          </cell>
        </row>
        <row r="15">
          <cell r="AC15">
            <v>109</v>
          </cell>
          <cell r="AD15" t="str">
            <v>IMPTO. SOBRE DIV.Y ESPEC.TEATR</v>
          </cell>
          <cell r="AE15">
            <v>11649.28</v>
          </cell>
        </row>
        <row r="16">
          <cell r="AC16">
            <v>110</v>
          </cell>
          <cell r="AD16" t="str">
            <v>IMPTO. SOBRE DIV.Y ESPC.PUB.ES</v>
          </cell>
          <cell r="AE16">
            <v>339812.42</v>
          </cell>
        </row>
        <row r="17">
          <cell r="AC17">
            <v>112</v>
          </cell>
          <cell r="AD17" t="str">
            <v>IMPTO.SOBRE ESPEC.PUB.PERMANEN</v>
          </cell>
          <cell r="AE17">
            <v>559939.27</v>
          </cell>
        </row>
        <row r="18">
          <cell r="AC18">
            <v>114</v>
          </cell>
          <cell r="AD18" t="str">
            <v>IMPTO. SOBRE EXPLOTACION DE BA</v>
          </cell>
          <cell r="AE18">
            <v>18542.580000000002</v>
          </cell>
        </row>
        <row r="19">
          <cell r="AC19">
            <v>115</v>
          </cell>
          <cell r="AD19" t="str">
            <v>RECARGOS IMPUESTOS ECOLOGICOS</v>
          </cell>
          <cell r="AE19">
            <v>27.87</v>
          </cell>
        </row>
        <row r="20">
          <cell r="AC20">
            <v>116</v>
          </cell>
          <cell r="AD20" t="str">
            <v>RECARGOS IMPUESTOS SOBRE INGRE</v>
          </cell>
          <cell r="AE20">
            <v>16520.98</v>
          </cell>
        </row>
        <row r="21">
          <cell r="AC21">
            <v>118</v>
          </cell>
          <cell r="AD21" t="str">
            <v>GASTOS DE EJECUCION IMPUESTOS</v>
          </cell>
          <cell r="AE21">
            <v>13690.11</v>
          </cell>
        </row>
        <row r="22">
          <cell r="AC22">
            <v>200</v>
          </cell>
          <cell r="AD22" t="str">
            <v>SERVICIO DE RASTRO MUNICIPAL</v>
          </cell>
          <cell r="AE22">
            <v>843921.17</v>
          </cell>
        </row>
        <row r="23">
          <cell r="AC23">
            <v>201</v>
          </cell>
          <cell r="AD23" t="str">
            <v>SERV.LIMPIA,RECOLECCION,TRASLA</v>
          </cell>
          <cell r="AE23">
            <v>371942.83</v>
          </cell>
        </row>
        <row r="24">
          <cell r="AC24">
            <v>202</v>
          </cell>
          <cell r="AD24" t="str">
            <v>SERVICIO VIGILANCIA PERIODO ME</v>
          </cell>
          <cell r="AE24">
            <v>747223.9</v>
          </cell>
        </row>
        <row r="25">
          <cell r="AC25">
            <v>203</v>
          </cell>
          <cell r="AD25" t="str">
            <v>PANTEONES CIUDAD</v>
          </cell>
          <cell r="AE25">
            <v>464782.42</v>
          </cell>
        </row>
        <row r="26">
          <cell r="AC26">
            <v>204</v>
          </cell>
          <cell r="AD26" t="str">
            <v>PANTEONES COMUNIDADES</v>
          </cell>
          <cell r="AE26">
            <v>187609.41</v>
          </cell>
        </row>
        <row r="27">
          <cell r="AC27">
            <v>205</v>
          </cell>
          <cell r="AD27" t="str">
            <v>ESTACIONAMIENTO MUSEO MOMIAS</v>
          </cell>
          <cell r="AE27">
            <v>395084.5</v>
          </cell>
        </row>
        <row r="28">
          <cell r="AC28">
            <v>206</v>
          </cell>
          <cell r="AD28" t="str">
            <v>ESTACIONAMIENTO MERCADO HIDALG</v>
          </cell>
          <cell r="AE28">
            <v>286211</v>
          </cell>
        </row>
        <row r="29">
          <cell r="AC29">
            <v>207</v>
          </cell>
          <cell r="AD29" t="str">
            <v>ESTAC.  MERCADO EMBAJADORAS</v>
          </cell>
          <cell r="AE29">
            <v>54171</v>
          </cell>
        </row>
        <row r="30">
          <cell r="AC30">
            <v>210</v>
          </cell>
          <cell r="AD30" t="str">
            <v>PERMISOS DE CONSTRUCCION</v>
          </cell>
          <cell r="AE30">
            <v>664995.31999999995</v>
          </cell>
        </row>
        <row r="31">
          <cell r="AC31">
            <v>211</v>
          </cell>
          <cell r="AD31" t="str">
            <v>PERMISOS DE REGULARIZACION DE</v>
          </cell>
          <cell r="AE31">
            <v>998306.5</v>
          </cell>
        </row>
        <row r="32">
          <cell r="AC32">
            <v>212</v>
          </cell>
          <cell r="AD32" t="str">
            <v>PRORROGA DE PERMISO DE CONSTRU</v>
          </cell>
          <cell r="AE32">
            <v>130665.87</v>
          </cell>
        </row>
        <row r="33">
          <cell r="AC33">
            <v>217</v>
          </cell>
          <cell r="AD33" t="str">
            <v>PERMISOS DE DIVISION</v>
          </cell>
          <cell r="AE33">
            <v>185240.1</v>
          </cell>
        </row>
        <row r="34">
          <cell r="AC34">
            <v>219</v>
          </cell>
          <cell r="AD34" t="str">
            <v>PERMISO DE USO DE SUELO HABITA</v>
          </cell>
          <cell r="AE34">
            <v>34056.67</v>
          </cell>
        </row>
        <row r="35">
          <cell r="AC35">
            <v>221</v>
          </cell>
          <cell r="AD35" t="str">
            <v>PERMISO USO DE SUELO COMERCIAL</v>
          </cell>
          <cell r="AE35">
            <v>300429.13</v>
          </cell>
        </row>
        <row r="36">
          <cell r="AC36">
            <v>223</v>
          </cell>
          <cell r="AD36" t="str">
            <v>USO DE SUELO VIA PUBLICA ESTRU</v>
          </cell>
          <cell r="AE36">
            <v>10800</v>
          </cell>
        </row>
        <row r="37">
          <cell r="AC37">
            <v>225</v>
          </cell>
          <cell r="AD37" t="str">
            <v>POR CERT TERM DE OBRA Y US EDI</v>
          </cell>
          <cell r="AE37">
            <v>142.65</v>
          </cell>
        </row>
        <row r="38">
          <cell r="AC38">
            <v>226</v>
          </cell>
          <cell r="AD38" t="str">
            <v>REV.Y AUT.DE AVALUOS POR PERIT</v>
          </cell>
          <cell r="AE38">
            <v>61878.18</v>
          </cell>
        </row>
        <row r="39">
          <cell r="AC39">
            <v>227</v>
          </cell>
          <cell r="AD39" t="str">
            <v>AVALUOS DE INMUEBLES</v>
          </cell>
          <cell r="AE39">
            <v>25941.48</v>
          </cell>
        </row>
        <row r="40">
          <cell r="AC40">
            <v>228</v>
          </cell>
          <cell r="AD40" t="str">
            <v>PERMISO VENTA DE BEBIDAS ALCOH</v>
          </cell>
          <cell r="AE40">
            <v>175814.25</v>
          </cell>
        </row>
        <row r="41">
          <cell r="AC41">
            <v>229</v>
          </cell>
          <cell r="AD41" t="str">
            <v>CONSTANCIAS DE ESTADO DE CUENT</v>
          </cell>
          <cell r="AE41">
            <v>472023.84</v>
          </cell>
        </row>
        <row r="42">
          <cell r="AC42">
            <v>239</v>
          </cell>
          <cell r="AD42" t="str">
            <v>REV.PROY.PARA EXP. DE CONSTANC</v>
          </cell>
          <cell r="AE42">
            <v>24616.639999999999</v>
          </cell>
        </row>
        <row r="43">
          <cell r="AC43">
            <v>240</v>
          </cell>
          <cell r="AD43" t="str">
            <v>REV.DE PROY.DE APROBACION DE T</v>
          </cell>
          <cell r="AE43">
            <v>10146.83</v>
          </cell>
        </row>
        <row r="44">
          <cell r="AC44">
            <v>241</v>
          </cell>
          <cell r="AD44" t="str">
            <v>REV. DE PROY. PARA AUTORIZACIO</v>
          </cell>
          <cell r="AE44">
            <v>2441.1999999999998</v>
          </cell>
        </row>
        <row r="45">
          <cell r="AC45">
            <v>244</v>
          </cell>
          <cell r="AD45" t="str">
            <v>EXP. DE LIC. O PERM.  ESTBMTO.</v>
          </cell>
          <cell r="AE45">
            <v>261595.51999999999</v>
          </cell>
        </row>
        <row r="46">
          <cell r="AC46">
            <v>248</v>
          </cell>
          <cell r="AD46" t="str">
            <v>ESTACIONAMIENTO EX. EST. FERRO</v>
          </cell>
          <cell r="AE46">
            <v>756608</v>
          </cell>
        </row>
        <row r="47">
          <cell r="AC47">
            <v>249</v>
          </cell>
          <cell r="AD47" t="str">
            <v>REGULARIZACION DE PRORROGA PER</v>
          </cell>
          <cell r="AE47">
            <v>83110.86</v>
          </cell>
        </row>
        <row r="48">
          <cell r="AC48">
            <v>252</v>
          </cell>
          <cell r="AD48" t="str">
            <v>SERVICIOS DE MATERIA AMBIENTAL</v>
          </cell>
          <cell r="AE48">
            <v>73964.429999999993</v>
          </cell>
        </row>
        <row r="49">
          <cell r="AC49">
            <v>253</v>
          </cell>
          <cell r="AD49" t="str">
            <v>ESTACIONAMIENTO EMBAJADORAS  (</v>
          </cell>
          <cell r="AE49">
            <v>695433</v>
          </cell>
        </row>
        <row r="50">
          <cell r="AC50">
            <v>254</v>
          </cell>
          <cell r="AD50" t="str">
            <v>CERTIFICACION TERMINO DE OBRA</v>
          </cell>
          <cell r="AE50">
            <v>196583.24</v>
          </cell>
        </row>
        <row r="51">
          <cell r="AC51" t="str">
            <v>_x000C_</v>
          </cell>
        </row>
        <row r="53">
          <cell r="AC53" t="str">
            <v>Pag</v>
          </cell>
          <cell r="AD53" t="str">
            <v>ina : 2                    Fecha Impresión</v>
          </cell>
        </row>
        <row r="54">
          <cell r="AC54" t="str">
            <v>MUN</v>
          </cell>
          <cell r="AD54" t="str">
            <v>ICIPIO DE GUANAJUATO, GTO</v>
          </cell>
        </row>
        <row r="55">
          <cell r="AC55" t="str">
            <v>REP</v>
          </cell>
          <cell r="AD55" t="str">
            <v>ORTE DE COBRANZA DEL DIA 01/01/2016 AL DIA</v>
          </cell>
        </row>
        <row r="56">
          <cell r="AC56" t="str">
            <v>RES</v>
          </cell>
          <cell r="AD56" t="str">
            <v>UMEN</v>
          </cell>
        </row>
        <row r="57">
          <cell r="AC57" t="str">
            <v>---</v>
          </cell>
          <cell r="AD57" t="str">
            <v>------------------------------------------</v>
          </cell>
          <cell r="AE57" t="str">
            <v>----------------</v>
          </cell>
        </row>
        <row r="58">
          <cell r="AC58" t="str">
            <v>CVE</v>
          </cell>
          <cell r="AD58" t="str">
            <v>CONCEPTO</v>
          </cell>
          <cell r="AE58" t="str">
            <v>COBRADO</v>
          </cell>
        </row>
        <row r="59">
          <cell r="AC59" t="str">
            <v>---</v>
          </cell>
          <cell r="AD59" t="str">
            <v>------------------------------------------</v>
          </cell>
          <cell r="AE59" t="str">
            <v>----------------</v>
          </cell>
        </row>
        <row r="60">
          <cell r="AC60">
            <v>256</v>
          </cell>
          <cell r="AD60" t="str">
            <v>CONSTANCIA ALINEAMTO.Y NO.OFIC</v>
          </cell>
          <cell r="AE60">
            <v>1078056.21</v>
          </cell>
        </row>
        <row r="61">
          <cell r="AC61">
            <v>257</v>
          </cell>
          <cell r="AD61" t="str">
            <v>CONSTANCIA DE ALINEAMTO.Y NO.O</v>
          </cell>
          <cell r="AE61">
            <v>58418.55</v>
          </cell>
        </row>
        <row r="62">
          <cell r="AC62">
            <v>258</v>
          </cell>
          <cell r="AD62" t="str">
            <v>CONSTANCIA DE ALINEAMTO.Y  NO.</v>
          </cell>
          <cell r="AE62">
            <v>160242.54999999999</v>
          </cell>
        </row>
        <row r="63">
          <cell r="AC63">
            <v>260</v>
          </cell>
          <cell r="AD63" t="str">
            <v>PERMISO PARA VENTA DE LOTES</v>
          </cell>
          <cell r="AE63">
            <v>684.77</v>
          </cell>
        </row>
        <row r="64">
          <cell r="AC64">
            <v>261</v>
          </cell>
          <cell r="AD64" t="str">
            <v>SUPERVISION DE OBRA</v>
          </cell>
          <cell r="AE64">
            <v>420923.51</v>
          </cell>
        </row>
        <row r="65">
          <cell r="AC65">
            <v>264</v>
          </cell>
          <cell r="AD65" t="str">
            <v>REFRENDO ANUAL DE CONCESION</v>
          </cell>
          <cell r="AE65">
            <v>68803.839999999997</v>
          </cell>
        </row>
        <row r="66">
          <cell r="AC66">
            <v>265</v>
          </cell>
          <cell r="AD66" t="str">
            <v>PERMISO EVENTUAL DE TRANSPORTE</v>
          </cell>
          <cell r="AE66">
            <v>63971.28</v>
          </cell>
        </row>
        <row r="67">
          <cell r="AC67">
            <v>266</v>
          </cell>
          <cell r="AD67" t="str">
            <v>DICTAMEN DE FACTIBILIDAD PROTE</v>
          </cell>
          <cell r="AE67">
            <v>156923.98000000001</v>
          </cell>
        </row>
        <row r="68">
          <cell r="AC68">
            <v>267</v>
          </cell>
          <cell r="AD68" t="str">
            <v>CONSTANCIA  DE VERIFICACION PR</v>
          </cell>
          <cell r="AE68">
            <v>13660.76</v>
          </cell>
        </row>
        <row r="69">
          <cell r="AC69">
            <v>268</v>
          </cell>
          <cell r="AD69" t="str">
            <v>SERVICIOS CASA DE LA CULTURA</v>
          </cell>
          <cell r="AE69">
            <v>472149.76000000001</v>
          </cell>
        </row>
        <row r="70">
          <cell r="AC70">
            <v>271</v>
          </cell>
          <cell r="AD70" t="str">
            <v>PENSION EST. MUSEO DE MOMIAS</v>
          </cell>
          <cell r="AE70">
            <v>46009.14</v>
          </cell>
        </row>
        <row r="71">
          <cell r="AC71">
            <v>272</v>
          </cell>
          <cell r="AD71" t="str">
            <v>PENSION EST. EX ESTACION DEL F</v>
          </cell>
          <cell r="AE71">
            <v>11730.05</v>
          </cell>
        </row>
        <row r="72">
          <cell r="AC72">
            <v>273</v>
          </cell>
          <cell r="AD72" t="str">
            <v>PENSION EST. JARDIN EMBAJADORA</v>
          </cell>
          <cell r="AE72">
            <v>76630.58</v>
          </cell>
        </row>
        <row r="73">
          <cell r="AC73">
            <v>274</v>
          </cell>
          <cell r="AD73" t="str">
            <v>PERMISO AMPL HORARIO VTA. BEBI</v>
          </cell>
          <cell r="AE73">
            <v>1794896.34</v>
          </cell>
        </row>
        <row r="74">
          <cell r="AC74">
            <v>275</v>
          </cell>
          <cell r="AD74" t="str">
            <v>CONSTANCIAS DIRECCION DE ECOLO</v>
          </cell>
          <cell r="AE74">
            <v>181.28</v>
          </cell>
        </row>
        <row r="75">
          <cell r="AC75">
            <v>276</v>
          </cell>
          <cell r="AD75" t="str">
            <v>CONSTANCIAS NO INFRACCION TRAN</v>
          </cell>
          <cell r="AE75">
            <v>203121.1</v>
          </cell>
        </row>
        <row r="76">
          <cell r="AC76">
            <v>277</v>
          </cell>
          <cell r="AD76" t="str">
            <v>SERVICIOS ACCESO A LA INFORMAC</v>
          </cell>
          <cell r="AE76">
            <v>836.73</v>
          </cell>
        </row>
        <row r="77">
          <cell r="AC77">
            <v>278</v>
          </cell>
          <cell r="AD77" t="str">
            <v>CONSTANCIAS QUE EXPIDAN LAS DE</v>
          </cell>
          <cell r="AE77">
            <v>198781.45</v>
          </cell>
        </row>
        <row r="78">
          <cell r="AC78">
            <v>279</v>
          </cell>
          <cell r="AD78" t="str">
            <v>CERTIFICACIONES EXPEDIDAS POR</v>
          </cell>
          <cell r="AE78">
            <v>1267.58</v>
          </cell>
        </row>
        <row r="79">
          <cell r="AC79">
            <v>280</v>
          </cell>
          <cell r="AD79" t="str">
            <v>SERVICIOS EN MATERIA DE CONTRO</v>
          </cell>
          <cell r="AE79">
            <v>8856.67</v>
          </cell>
        </row>
        <row r="80">
          <cell r="AC80">
            <v>281</v>
          </cell>
          <cell r="AD80" t="str">
            <v>SERVICIO VIGILANCIA POR EVENTO</v>
          </cell>
          <cell r="AE80">
            <v>701.32</v>
          </cell>
        </row>
        <row r="81">
          <cell r="AC81">
            <v>282</v>
          </cell>
          <cell r="AD81" t="str">
            <v>PERMISO SERVICIO EXTRAORDINARI</v>
          </cell>
          <cell r="AE81">
            <v>7568.96</v>
          </cell>
        </row>
        <row r="82">
          <cell r="AC82">
            <v>283</v>
          </cell>
          <cell r="AD82" t="str">
            <v>CONSTANCIA DE DESPINTADO</v>
          </cell>
          <cell r="AE82">
            <v>147.09</v>
          </cell>
        </row>
        <row r="83">
          <cell r="AC83">
            <v>284</v>
          </cell>
          <cell r="AD83" t="str">
            <v>REVISTA MECANICA SEMESTRAL</v>
          </cell>
          <cell r="AE83">
            <v>25083.119999999999</v>
          </cell>
        </row>
        <row r="84">
          <cell r="AC84">
            <v>285</v>
          </cell>
          <cell r="AD84" t="str">
            <v>PRORROGA PARA USO DE UNIDADES</v>
          </cell>
          <cell r="AE84">
            <v>5066.28</v>
          </cell>
        </row>
        <row r="85">
          <cell r="AC85">
            <v>286</v>
          </cell>
          <cell r="AD85" t="str">
            <v>PERMISO SUPLETORIO DE TRANSPOR</v>
          </cell>
          <cell r="AE85">
            <v>24199.68</v>
          </cell>
        </row>
        <row r="86">
          <cell r="AC86">
            <v>288</v>
          </cell>
          <cell r="AD86" t="str">
            <v>ANALISIS DE RIESGOS</v>
          </cell>
          <cell r="AE86">
            <v>28682.91</v>
          </cell>
        </row>
        <row r="87">
          <cell r="AC87">
            <v>289</v>
          </cell>
          <cell r="AD87" t="str">
            <v>CONFORMIDAD USO Y QUEMA DE FUE</v>
          </cell>
          <cell r="AE87">
            <v>14021.66</v>
          </cell>
        </row>
        <row r="88">
          <cell r="AC88">
            <v>291</v>
          </cell>
          <cell r="AD88" t="str">
            <v>DICTAMEN DE FACTIBILIDAD PARA</v>
          </cell>
          <cell r="AE88">
            <v>13881.52</v>
          </cell>
        </row>
        <row r="89">
          <cell r="AC89">
            <v>292</v>
          </cell>
          <cell r="AD89" t="str">
            <v>DICTAMEN DE SEGURIDAD PROGRAMA</v>
          </cell>
          <cell r="AE89">
            <v>62427.6</v>
          </cell>
        </row>
        <row r="90">
          <cell r="AC90">
            <v>293</v>
          </cell>
          <cell r="AD90" t="str">
            <v>SERVICIOS EXTRAORDINARIOS DE M</v>
          </cell>
          <cell r="AE90">
            <v>41728.519999999997</v>
          </cell>
        </row>
        <row r="91">
          <cell r="AC91">
            <v>295</v>
          </cell>
          <cell r="AD91" t="str">
            <v>CONSTANCIA DE UBICACION DE PRE</v>
          </cell>
          <cell r="AE91">
            <v>3372.92</v>
          </cell>
        </row>
        <row r="92">
          <cell r="AC92">
            <v>297</v>
          </cell>
          <cell r="AD92" t="str">
            <v>D.A.P.</v>
          </cell>
          <cell r="AE92">
            <v>6735694.0700000003</v>
          </cell>
        </row>
        <row r="93">
          <cell r="AC93">
            <v>298</v>
          </cell>
          <cell r="AD93" t="str">
            <v>POR EVALUACION DE COMPATIBILID</v>
          </cell>
          <cell r="AE93">
            <v>5740.86</v>
          </cell>
        </row>
        <row r="94">
          <cell r="AC94">
            <v>299</v>
          </cell>
          <cell r="AD94" t="str">
            <v>CERTIFICACION DE CLAVE CATASTR</v>
          </cell>
          <cell r="AE94">
            <v>94628.160000000003</v>
          </cell>
        </row>
        <row r="95">
          <cell r="AC95">
            <v>310</v>
          </cell>
          <cell r="AD95" t="str">
            <v>CARTA NO ANTECEDENTES DE FALTA</v>
          </cell>
          <cell r="AE95">
            <v>9828</v>
          </cell>
        </row>
        <row r="96">
          <cell r="AC96">
            <v>400</v>
          </cell>
          <cell r="AD96" t="str">
            <v>LOCALES PRESA DE LA OLLA</v>
          </cell>
          <cell r="AE96">
            <v>117817.42</v>
          </cell>
        </row>
        <row r="97">
          <cell r="AC97">
            <v>402</v>
          </cell>
          <cell r="AD97" t="str">
            <v>LOCALES MUSEO DE LAS MOMIAS</v>
          </cell>
          <cell r="AE97">
            <v>4886</v>
          </cell>
        </row>
        <row r="98">
          <cell r="AC98">
            <v>405</v>
          </cell>
          <cell r="AD98" t="str">
            <v>CENTRO DE CONVIVENCIA EL ENCIN</v>
          </cell>
          <cell r="AE98">
            <v>162978</v>
          </cell>
        </row>
        <row r="99">
          <cell r="AC99">
            <v>407</v>
          </cell>
          <cell r="AD99" t="str">
            <v>MUSEO MOMIAS</v>
          </cell>
          <cell r="AE99">
            <v>22159118</v>
          </cell>
        </row>
        <row r="100">
          <cell r="AC100">
            <v>410</v>
          </cell>
          <cell r="AD100" t="str">
            <v>MONUMENTO AL PIPILA</v>
          </cell>
          <cell r="AE100">
            <v>398990</v>
          </cell>
        </row>
        <row r="101">
          <cell r="AC101">
            <v>411</v>
          </cell>
          <cell r="AD101" t="str">
            <v>CUOTAS MERCADO HIDALGO</v>
          </cell>
          <cell r="AE101">
            <v>900189.81</v>
          </cell>
        </row>
        <row r="102">
          <cell r="AC102">
            <v>412</v>
          </cell>
          <cell r="AD102" t="str">
            <v>CUOTAS MERCADO EMBAJADORAS</v>
          </cell>
          <cell r="AE102">
            <v>282379.21000000002</v>
          </cell>
        </row>
        <row r="103">
          <cell r="AC103">
            <v>414</v>
          </cell>
          <cell r="AD103" t="str">
            <v>OTROS PRODUCTOS</v>
          </cell>
          <cell r="AE103">
            <v>26090.58</v>
          </cell>
        </row>
        <row r="104">
          <cell r="AC104">
            <v>417</v>
          </cell>
          <cell r="AD104" t="str">
            <v>CONSULTORIO DENTAL</v>
          </cell>
          <cell r="AE104">
            <v>40768</v>
          </cell>
        </row>
        <row r="105">
          <cell r="AC105">
            <v>418</v>
          </cell>
          <cell r="AD105" t="str">
            <v>RENDIMIENTOS E INVERSIONES</v>
          </cell>
          <cell r="AE105">
            <v>4229572.5</v>
          </cell>
        </row>
        <row r="106">
          <cell r="AC106">
            <v>419</v>
          </cell>
          <cell r="AD106" t="str">
            <v>REND E INVERSIONES RAMO 33</v>
          </cell>
          <cell r="AE106">
            <v>359544.88</v>
          </cell>
        </row>
        <row r="107">
          <cell r="AC107">
            <v>420</v>
          </cell>
          <cell r="AD107" t="str">
            <v>REND E INVER RAMO 33 PROG COMP</v>
          </cell>
          <cell r="AE107">
            <v>379708.23</v>
          </cell>
        </row>
        <row r="108">
          <cell r="AC108" t="str">
            <v>_x000C_</v>
          </cell>
        </row>
        <row r="110">
          <cell r="AC110" t="str">
            <v>Pag</v>
          </cell>
          <cell r="AD110" t="str">
            <v>ina : 3                    Fecha Impresión</v>
          </cell>
        </row>
        <row r="111">
          <cell r="AC111" t="str">
            <v>MUN</v>
          </cell>
          <cell r="AD111" t="str">
            <v>ICIPIO DE GUANAJUATO, GTO</v>
          </cell>
        </row>
        <row r="112">
          <cell r="AC112" t="str">
            <v>REP</v>
          </cell>
          <cell r="AD112" t="str">
            <v>ORTE DE COBRANZA DEL DIA 01/01/2016 AL DIA</v>
          </cell>
        </row>
        <row r="113">
          <cell r="AC113" t="str">
            <v>RES</v>
          </cell>
          <cell r="AD113" t="str">
            <v>UMEN</v>
          </cell>
        </row>
        <row r="114">
          <cell r="AC114" t="str">
            <v>---</v>
          </cell>
          <cell r="AD114" t="str">
            <v>------------------------------------------</v>
          </cell>
          <cell r="AE114" t="str">
            <v>----------------</v>
          </cell>
        </row>
        <row r="115">
          <cell r="AC115" t="str">
            <v>CVE</v>
          </cell>
          <cell r="AD115" t="str">
            <v>CONCEPTO</v>
          </cell>
          <cell r="AE115" t="str">
            <v>COBRADO</v>
          </cell>
        </row>
        <row r="116">
          <cell r="AC116" t="str">
            <v>---</v>
          </cell>
          <cell r="AD116" t="str">
            <v>------------------------------------------</v>
          </cell>
          <cell r="AE116" t="str">
            <v>----------------</v>
          </cell>
        </row>
        <row r="117">
          <cell r="AC117">
            <v>421</v>
          </cell>
          <cell r="AD117" t="str">
            <v>FORMAS VALORADAS</v>
          </cell>
          <cell r="AE117">
            <v>18551</v>
          </cell>
        </row>
        <row r="118">
          <cell r="AC118">
            <v>426</v>
          </cell>
          <cell r="AD118" t="str">
            <v>AREAS OCUP POR HOT, REST, BARE</v>
          </cell>
          <cell r="AE118">
            <v>139355.85999999999</v>
          </cell>
        </row>
        <row r="119">
          <cell r="AC119">
            <v>428</v>
          </cell>
          <cell r="AD119" t="str">
            <v>COMERCIANTES SEMIFIJOS</v>
          </cell>
          <cell r="AE119">
            <v>2447680.4700000002</v>
          </cell>
        </row>
        <row r="120">
          <cell r="AC120">
            <v>430</v>
          </cell>
          <cell r="AD120" t="str">
            <v>BODEGAS MERCADO HIDALGO</v>
          </cell>
          <cell r="AE120">
            <v>9647.1200000000008</v>
          </cell>
        </row>
        <row r="121">
          <cell r="AC121">
            <v>431</v>
          </cell>
          <cell r="AD121" t="str">
            <v>BODEGAS MERCADO EMBAJADORAS</v>
          </cell>
          <cell r="AE121">
            <v>12699</v>
          </cell>
        </row>
        <row r="122">
          <cell r="AC122">
            <v>432</v>
          </cell>
          <cell r="AD122" t="str">
            <v>LOCALES PANTEON</v>
          </cell>
          <cell r="AE122">
            <v>2166.9</v>
          </cell>
        </row>
        <row r="123">
          <cell r="AC123">
            <v>433</v>
          </cell>
          <cell r="AD123" t="str">
            <v>SOBRANTES</v>
          </cell>
          <cell r="AE123">
            <v>32441.17</v>
          </cell>
        </row>
        <row r="124">
          <cell r="AC124">
            <v>436</v>
          </cell>
          <cell r="AD124" t="str">
            <v>SANITARIOS PRESA DE LA OLLA</v>
          </cell>
          <cell r="AE124">
            <v>224665</v>
          </cell>
        </row>
        <row r="125">
          <cell r="AC125">
            <v>437</v>
          </cell>
          <cell r="AD125" t="str">
            <v>SANITARIOS MDO. EMBAJADORAS</v>
          </cell>
          <cell r="AE125">
            <v>461741</v>
          </cell>
        </row>
        <row r="126">
          <cell r="AC126">
            <v>438</v>
          </cell>
          <cell r="AD126" t="str">
            <v>SANITARIOS MDO. HIDALGO</v>
          </cell>
          <cell r="AE126">
            <v>756263.5</v>
          </cell>
        </row>
        <row r="127">
          <cell r="AC127">
            <v>439</v>
          </cell>
          <cell r="AD127" t="str">
            <v>SANITARIOS JARDIN REFORMA</v>
          </cell>
          <cell r="AE127">
            <v>188309.5</v>
          </cell>
        </row>
        <row r="128">
          <cell r="AC128">
            <v>440</v>
          </cell>
          <cell r="AD128" t="str">
            <v>SANITARIOS PLAZUELA LOS ANGELE</v>
          </cell>
          <cell r="AE128">
            <v>138448</v>
          </cell>
        </row>
        <row r="129">
          <cell r="AC129">
            <v>441</v>
          </cell>
          <cell r="AD129" t="str">
            <v>SANITARIOS LOS PASTITOS</v>
          </cell>
          <cell r="AE129">
            <v>15400</v>
          </cell>
        </row>
        <row r="130">
          <cell r="AC130">
            <v>442</v>
          </cell>
          <cell r="AD130" t="str">
            <v>SANITARIOS VALENCIANA</v>
          </cell>
          <cell r="AE130">
            <v>22715</v>
          </cell>
        </row>
        <row r="131">
          <cell r="AC131">
            <v>443</v>
          </cell>
          <cell r="AD131" t="str">
            <v>SANITARIOS FERROCARRIL</v>
          </cell>
          <cell r="AE131">
            <v>301687.5</v>
          </cell>
        </row>
        <row r="132">
          <cell r="AC132">
            <v>444</v>
          </cell>
          <cell r="AD132" t="str">
            <v>SANITARIOS JARDIN UNION</v>
          </cell>
          <cell r="AE132">
            <v>138448</v>
          </cell>
        </row>
        <row r="133">
          <cell r="AC133">
            <v>445</v>
          </cell>
          <cell r="AD133" t="str">
            <v>SANITARIOS MUSEO MOMIAS</v>
          </cell>
          <cell r="AE133">
            <v>476453</v>
          </cell>
        </row>
        <row r="134">
          <cell r="AC134">
            <v>447</v>
          </cell>
          <cell r="AD134" t="str">
            <v>MUSEO CALAS DE SAN DIEGO</v>
          </cell>
          <cell r="AE134">
            <v>42879</v>
          </cell>
        </row>
        <row r="135">
          <cell r="AC135">
            <v>450</v>
          </cell>
          <cell r="AD135" t="str">
            <v>OTROS SANITARIOS</v>
          </cell>
          <cell r="AE135">
            <v>138929.31</v>
          </cell>
        </row>
        <row r="136">
          <cell r="AC136">
            <v>451</v>
          </cell>
          <cell r="AD136" t="str">
            <v>BODEGAS RASTRO</v>
          </cell>
          <cell r="AE136">
            <v>25520</v>
          </cell>
        </row>
        <row r="137">
          <cell r="AC137">
            <v>452</v>
          </cell>
          <cell r="AD137" t="str">
            <v>LOCALES DEL ENCINO</v>
          </cell>
          <cell r="AE137">
            <v>1046</v>
          </cell>
        </row>
        <row r="138">
          <cell r="AC138">
            <v>453</v>
          </cell>
          <cell r="AD138" t="str">
            <v>TELESCOPIO</v>
          </cell>
          <cell r="AE138">
            <v>15088</v>
          </cell>
        </row>
        <row r="139">
          <cell r="AC139">
            <v>454</v>
          </cell>
          <cell r="AD139" t="str">
            <v>FIESTAS TRADICIONALES</v>
          </cell>
          <cell r="AE139">
            <v>429238.42</v>
          </cell>
        </row>
        <row r="140">
          <cell r="AC140">
            <v>455</v>
          </cell>
          <cell r="AD140" t="str">
            <v>INFRAESTRUCTURA TELEFONICA</v>
          </cell>
          <cell r="AE140">
            <v>390544</v>
          </cell>
        </row>
        <row r="141">
          <cell r="AC141">
            <v>456</v>
          </cell>
          <cell r="AD141" t="str">
            <v>JUEGOS MECANICOS</v>
          </cell>
          <cell r="AE141">
            <v>32400</v>
          </cell>
        </row>
        <row r="142">
          <cell r="AC142">
            <v>457</v>
          </cell>
          <cell r="AD142" t="str">
            <v>CASETAS DE  REVISTAS</v>
          </cell>
          <cell r="AE142">
            <v>21553.040000000001</v>
          </cell>
        </row>
        <row r="143">
          <cell r="AC143">
            <v>458</v>
          </cell>
          <cell r="AD143" t="str">
            <v>AMPLIACION DE HORARIO BILLARES</v>
          </cell>
          <cell r="AE143">
            <v>4185</v>
          </cell>
        </row>
        <row r="144">
          <cell r="AC144">
            <v>467</v>
          </cell>
          <cell r="AD144" t="str">
            <v>PRESTADORES DE SERVICIO</v>
          </cell>
          <cell r="AE144">
            <v>5998.7</v>
          </cell>
        </row>
        <row r="145">
          <cell r="AC145">
            <v>469</v>
          </cell>
          <cell r="AD145" t="str">
            <v>CASETAS TELEFONICAS</v>
          </cell>
          <cell r="AE145">
            <v>385920</v>
          </cell>
        </row>
        <row r="146">
          <cell r="AC146">
            <v>470</v>
          </cell>
          <cell r="AD146" t="str">
            <v>LOCALES EX ESTACION</v>
          </cell>
          <cell r="AE146">
            <v>76498.92</v>
          </cell>
        </row>
        <row r="147">
          <cell r="AC147">
            <v>471</v>
          </cell>
          <cell r="AD147" t="str">
            <v>SANITARIOS PARDO</v>
          </cell>
          <cell r="AE147">
            <v>34608</v>
          </cell>
        </row>
        <row r="148">
          <cell r="AC148">
            <v>472</v>
          </cell>
          <cell r="AD148" t="str">
            <v>CUOTAS MERCADO GAVIRA</v>
          </cell>
          <cell r="AE148">
            <v>115636.11</v>
          </cell>
        </row>
        <row r="149">
          <cell r="AC149">
            <v>474</v>
          </cell>
          <cell r="AD149" t="str">
            <v>BASES PARA LICITACION ADQUISIC</v>
          </cell>
          <cell r="AE149">
            <v>91302</v>
          </cell>
        </row>
        <row r="150">
          <cell r="AC150">
            <v>476</v>
          </cell>
          <cell r="AD150" t="str">
            <v>PADRON DE PERITOS FISCALES</v>
          </cell>
          <cell r="AE150">
            <v>37884</v>
          </cell>
        </row>
        <row r="151">
          <cell r="AC151">
            <v>477</v>
          </cell>
          <cell r="AD151" t="str">
            <v>PERiTO SUPERVISOR O DIRECTOR R</v>
          </cell>
          <cell r="AE151">
            <v>111252</v>
          </cell>
        </row>
        <row r="152">
          <cell r="AC152">
            <v>478</v>
          </cell>
          <cell r="AD152" t="str">
            <v>CONS. DIRECTOR RESPONSABLE DE</v>
          </cell>
          <cell r="AE152">
            <v>1524</v>
          </cell>
        </row>
        <row r="153">
          <cell r="AC153">
            <v>479</v>
          </cell>
          <cell r="AD153" t="str">
            <v>COMERCIANTES AMBULANTES</v>
          </cell>
          <cell r="AE153">
            <v>233015.78</v>
          </cell>
        </row>
        <row r="154">
          <cell r="AC154">
            <v>480</v>
          </cell>
          <cell r="AD154" t="str">
            <v>PERIFONEO</v>
          </cell>
          <cell r="AE154">
            <v>5096</v>
          </cell>
        </row>
        <row r="155">
          <cell r="AC155">
            <v>481</v>
          </cell>
          <cell r="AD155" t="str">
            <v>REPARTO DE VOLANTES</v>
          </cell>
          <cell r="AE155">
            <v>10659</v>
          </cell>
        </row>
        <row r="156">
          <cell r="AC156">
            <v>482</v>
          </cell>
          <cell r="AD156" t="str">
            <v>CALLEJONEADAS</v>
          </cell>
          <cell r="AE156">
            <v>361214</v>
          </cell>
        </row>
        <row r="157">
          <cell r="AC157">
            <v>483</v>
          </cell>
          <cell r="AD157" t="str">
            <v>PROMOTOR TURISTICO</v>
          </cell>
          <cell r="AE157">
            <v>143575.20000000001</v>
          </cell>
        </row>
        <row r="158">
          <cell r="AC158">
            <v>484</v>
          </cell>
          <cell r="AD158" t="str">
            <v>PERMISO PARA ESPECTÁCULOS O CE</v>
          </cell>
          <cell r="AE158">
            <v>202158</v>
          </cell>
        </row>
        <row r="159">
          <cell r="AC159">
            <v>485</v>
          </cell>
          <cell r="AD159" t="str">
            <v>SELLADO DE BOLETOS</v>
          </cell>
          <cell r="AE159">
            <v>32333</v>
          </cell>
        </row>
        <row r="160">
          <cell r="AC160">
            <v>491</v>
          </cell>
          <cell r="AD160" t="str">
            <v>ESTRUCTURAS, CONSTRUCCIONES O</v>
          </cell>
          <cell r="AE160">
            <v>19772.2</v>
          </cell>
        </row>
        <row r="161">
          <cell r="AC161">
            <v>493</v>
          </cell>
          <cell r="AD161" t="str">
            <v>RENOVACION PERMISO P/ USO VIA</v>
          </cell>
          <cell r="AE161">
            <v>2106.3200000000002</v>
          </cell>
        </row>
        <row r="162">
          <cell r="AC162">
            <v>494</v>
          </cell>
          <cell r="AD162" t="str">
            <v>REPOSICION DE CREDENCIAL</v>
          </cell>
          <cell r="AE162">
            <v>148</v>
          </cell>
        </row>
        <row r="163">
          <cell r="AC163">
            <v>497</v>
          </cell>
          <cell r="AD163" t="str">
            <v>CURSO FORMACION SERV. DIG.</v>
          </cell>
          <cell r="AE163">
            <v>15383</v>
          </cell>
        </row>
        <row r="164">
          <cell r="AC164">
            <v>498</v>
          </cell>
          <cell r="AD164" t="str">
            <v>CUOTAS MDO. DE ARTESANIAS EX E</v>
          </cell>
          <cell r="AE164">
            <v>55388.35</v>
          </cell>
        </row>
        <row r="165">
          <cell r="AC165" t="str">
            <v>_x000C_</v>
          </cell>
        </row>
        <row r="167">
          <cell r="AC167" t="str">
            <v>Pag</v>
          </cell>
          <cell r="AD167" t="str">
            <v>ina : 4                    Fecha Impresión</v>
          </cell>
        </row>
        <row r="168">
          <cell r="AC168" t="str">
            <v>MUN</v>
          </cell>
          <cell r="AD168" t="str">
            <v>ICIPIO DE GUANAJUATO, GTO</v>
          </cell>
        </row>
        <row r="169">
          <cell r="AC169" t="str">
            <v>REP</v>
          </cell>
          <cell r="AD169" t="str">
            <v>ORTE DE COBRANZA DEL DIA 01/01/2016 AL DIA</v>
          </cell>
        </row>
        <row r="170">
          <cell r="AC170" t="str">
            <v>RES</v>
          </cell>
          <cell r="AD170" t="str">
            <v>UMEN</v>
          </cell>
        </row>
        <row r="171">
          <cell r="AC171" t="str">
            <v>---</v>
          </cell>
          <cell r="AD171" t="str">
            <v>------------------------------------------</v>
          </cell>
          <cell r="AE171" t="str">
            <v>----------------</v>
          </cell>
        </row>
        <row r="172">
          <cell r="AC172" t="str">
            <v>CVE</v>
          </cell>
          <cell r="AD172" t="str">
            <v>CONCEPTO</v>
          </cell>
          <cell r="AE172" t="str">
            <v>COBRADO</v>
          </cell>
        </row>
        <row r="173">
          <cell r="AC173" t="str">
            <v>---</v>
          </cell>
          <cell r="AD173" t="str">
            <v>------------------------------------------</v>
          </cell>
          <cell r="AE173" t="str">
            <v>----------------</v>
          </cell>
        </row>
        <row r="174">
          <cell r="AC174">
            <v>499</v>
          </cell>
          <cell r="AD174" t="str">
            <v>MUSEO MOMIAS VIAJERAS</v>
          </cell>
          <cell r="AE174">
            <v>819835</v>
          </cell>
        </row>
        <row r="175">
          <cell r="AC175">
            <v>502</v>
          </cell>
          <cell r="AD175" t="str">
            <v>RECARGOS</v>
          </cell>
          <cell r="AE175">
            <v>391343.22</v>
          </cell>
        </row>
        <row r="176">
          <cell r="AC176">
            <v>503</v>
          </cell>
          <cell r="AD176" t="str">
            <v>AVISO EXTEMP TRASLACION DE DOM</v>
          </cell>
          <cell r="AE176">
            <v>47397.74</v>
          </cell>
        </row>
        <row r="177">
          <cell r="AC177">
            <v>504</v>
          </cell>
          <cell r="AD177" t="str">
            <v>AVISO EXTEMP TERM DE OBRA</v>
          </cell>
          <cell r="AE177">
            <v>23016.68</v>
          </cell>
        </row>
        <row r="178">
          <cell r="AC178">
            <v>505</v>
          </cell>
          <cell r="AD178" t="str">
            <v>INFRACCIONES DESARROLLO URBANO</v>
          </cell>
          <cell r="AE178">
            <v>80742.02</v>
          </cell>
        </row>
        <row r="179">
          <cell r="AC179">
            <v>506</v>
          </cell>
          <cell r="AD179" t="str">
            <v>INFRACCIONES DIRECCION DE FISC</v>
          </cell>
          <cell r="AE179">
            <v>692747.86</v>
          </cell>
        </row>
        <row r="180">
          <cell r="AC180">
            <v>507</v>
          </cell>
          <cell r="AD180" t="str">
            <v>INF AL BANDO POLICIA Y BUEN GO</v>
          </cell>
          <cell r="AE180">
            <v>388263</v>
          </cell>
        </row>
        <row r="181">
          <cell r="AC181">
            <v>508</v>
          </cell>
          <cell r="AD181" t="str">
            <v>INF LEY DE TRANSITO Y SU REGLA</v>
          </cell>
          <cell r="AE181">
            <v>3284356.99</v>
          </cell>
        </row>
        <row r="182">
          <cell r="AC182">
            <v>509</v>
          </cell>
          <cell r="AD182" t="str">
            <v>EXTEMP VERIFICACION AMB VEHICU</v>
          </cell>
          <cell r="AE182">
            <v>181396.5</v>
          </cell>
        </row>
        <row r="183">
          <cell r="AC183">
            <v>510</v>
          </cell>
          <cell r="AD183" t="str">
            <v>ADMTVAS NO FISCALES *FEDERALES</v>
          </cell>
          <cell r="AE183">
            <v>619146.32999999996</v>
          </cell>
        </row>
        <row r="184">
          <cell r="AC184">
            <v>511</v>
          </cell>
          <cell r="AD184" t="str">
            <v>ADMTVAS NO FISCALES * MPALES*</v>
          </cell>
          <cell r="AE184">
            <v>17972.36</v>
          </cell>
        </row>
        <row r="185">
          <cell r="AC185">
            <v>514</v>
          </cell>
          <cell r="AD185" t="str">
            <v>AFECTACION NO AUTORIZADA DE ES</v>
          </cell>
          <cell r="AE185">
            <v>9296</v>
          </cell>
        </row>
        <row r="186">
          <cell r="AC186">
            <v>515</v>
          </cell>
          <cell r="AD186" t="str">
            <v>RECARGOS DERECHOS POR PRESTACI</v>
          </cell>
          <cell r="AE186">
            <v>77776.92</v>
          </cell>
        </row>
        <row r="187">
          <cell r="AC187">
            <v>519</v>
          </cell>
          <cell r="AD187" t="str">
            <v>GOB DEL ESTADO CASA DE LA CULT</v>
          </cell>
          <cell r="AE187">
            <v>121340</v>
          </cell>
        </row>
        <row r="188">
          <cell r="AC188">
            <v>526</v>
          </cell>
          <cell r="AD188" t="str">
            <v>RESPUESTA DE AYUNTAMIENTO</v>
          </cell>
          <cell r="AE188">
            <v>44984</v>
          </cell>
        </row>
        <row r="189">
          <cell r="AC189">
            <v>529</v>
          </cell>
          <cell r="AD189" t="str">
            <v>OTROS DONATIVOS</v>
          </cell>
          <cell r="AE189">
            <v>1542.26</v>
          </cell>
        </row>
        <row r="190">
          <cell r="AC190">
            <v>532</v>
          </cell>
          <cell r="AD190" t="str">
            <v>FONDO INFRAEST SOCIAL MPAL.</v>
          </cell>
          <cell r="AE190">
            <v>26569752</v>
          </cell>
        </row>
        <row r="191">
          <cell r="AC191">
            <v>533</v>
          </cell>
          <cell r="AD191" t="str">
            <v>FONDO PARA FORTALECIMIENTO MPA</v>
          </cell>
          <cell r="AE191">
            <v>61715175</v>
          </cell>
        </row>
        <row r="192">
          <cell r="AC192">
            <v>536</v>
          </cell>
          <cell r="AD192" t="str">
            <v>PADRON DE PROVEEDORES</v>
          </cell>
          <cell r="AE192">
            <v>58968</v>
          </cell>
        </row>
        <row r="193">
          <cell r="AC193">
            <v>538</v>
          </cell>
          <cell r="AD193" t="str">
            <v>VTA. BASES LICITACION O. P.</v>
          </cell>
          <cell r="AE193">
            <v>23000</v>
          </cell>
        </row>
        <row r="194">
          <cell r="AC194">
            <v>544</v>
          </cell>
          <cell r="AD194" t="str">
            <v>INFRACCIONES AL REGLAMENTO DE</v>
          </cell>
          <cell r="AE194">
            <v>16686.84</v>
          </cell>
        </row>
        <row r="195">
          <cell r="AC195">
            <v>545</v>
          </cell>
          <cell r="AD195" t="str">
            <v>GASTOS DE EJECUCION</v>
          </cell>
          <cell r="AE195">
            <v>29367.58</v>
          </cell>
        </row>
        <row r="196">
          <cell r="AC196">
            <v>547</v>
          </cell>
          <cell r="AD196" t="str">
            <v>SANCIONES POR OBRA MPAL.</v>
          </cell>
          <cell r="AE196">
            <v>30260.75</v>
          </cell>
        </row>
        <row r="197">
          <cell r="AC197">
            <v>600</v>
          </cell>
          <cell r="AD197" t="str">
            <v>FONDO GENERAL</v>
          </cell>
          <cell r="AE197">
            <v>110114668.84</v>
          </cell>
        </row>
        <row r="198">
          <cell r="AC198">
            <v>601</v>
          </cell>
          <cell r="AD198" t="str">
            <v>FONDO DEL FOMENTO MUNICIPAL</v>
          </cell>
          <cell r="AE198">
            <v>14122190.51</v>
          </cell>
        </row>
        <row r="199">
          <cell r="AC199">
            <v>605</v>
          </cell>
          <cell r="AD199" t="str">
            <v>IEPS ESPECIAL DE GASOLINAS Y D</v>
          </cell>
          <cell r="AE199">
            <v>4189564.12</v>
          </cell>
        </row>
        <row r="200">
          <cell r="AC200">
            <v>606</v>
          </cell>
          <cell r="AD200" t="str">
            <v>FONDO DE FISCALIZACION</v>
          </cell>
          <cell r="AE200">
            <v>7945442.9199999999</v>
          </cell>
        </row>
        <row r="201">
          <cell r="AC201">
            <v>607</v>
          </cell>
          <cell r="AD201" t="str">
            <v>DERECHOS ALCOHOLES</v>
          </cell>
          <cell r="AE201">
            <v>621035.91</v>
          </cell>
        </row>
        <row r="202">
          <cell r="AC202">
            <v>608</v>
          </cell>
          <cell r="AD202" t="str">
            <v>I.E.P.S</v>
          </cell>
          <cell r="AE202">
            <v>1349713.37</v>
          </cell>
        </row>
        <row r="203">
          <cell r="AC203">
            <v>609</v>
          </cell>
          <cell r="AD203" t="str">
            <v>I.S.A.N.</v>
          </cell>
          <cell r="AE203">
            <v>1885724.81</v>
          </cell>
        </row>
        <row r="204">
          <cell r="AC204">
            <v>611</v>
          </cell>
          <cell r="AD204" t="str">
            <v>I.S.T.U.V.</v>
          </cell>
          <cell r="AE204">
            <v>23222.76</v>
          </cell>
        </row>
        <row r="205">
          <cell r="AC205">
            <v>612</v>
          </cell>
          <cell r="AD205" t="str">
            <v>FONDO ISR</v>
          </cell>
          <cell r="AE205">
            <v>5119408</v>
          </cell>
        </row>
        <row r="206">
          <cell r="AC206">
            <v>705</v>
          </cell>
          <cell r="AD206" t="str">
            <v>APORTACIONES INMUJERES</v>
          </cell>
          <cell r="AE206">
            <v>20000</v>
          </cell>
        </row>
        <row r="207">
          <cell r="AC207">
            <v>712</v>
          </cell>
          <cell r="AD207" t="str">
            <v>PROGRAMA BORDERIA</v>
          </cell>
          <cell r="AE207">
            <v>90625</v>
          </cell>
        </row>
        <row r="208">
          <cell r="AC208">
            <v>719</v>
          </cell>
          <cell r="AD208" t="str">
            <v>FONDOS MIXTOS</v>
          </cell>
          <cell r="AE208">
            <v>134450</v>
          </cell>
        </row>
        <row r="209">
          <cell r="AC209">
            <v>730</v>
          </cell>
          <cell r="AD209" t="str">
            <v>FIDER</v>
          </cell>
          <cell r="AE209">
            <v>500</v>
          </cell>
        </row>
        <row r="210">
          <cell r="AC210">
            <v>756</v>
          </cell>
          <cell r="AD210" t="str">
            <v>APOYOS  A LA CULTURA</v>
          </cell>
          <cell r="AE210">
            <v>400000</v>
          </cell>
        </row>
        <row r="211">
          <cell r="AC211">
            <v>759</v>
          </cell>
          <cell r="AD211" t="str">
            <v>PROGRAMA DE INVERSION CONACULT</v>
          </cell>
          <cell r="AE211">
            <v>11692044.1</v>
          </cell>
        </row>
        <row r="212">
          <cell r="AC212">
            <v>775</v>
          </cell>
          <cell r="AD212" t="str">
            <v>FONDO DE APORT. PARA INFRAESTR</v>
          </cell>
          <cell r="AE212">
            <v>600000</v>
          </cell>
        </row>
        <row r="213">
          <cell r="AC213">
            <v>786</v>
          </cell>
          <cell r="AD213" t="str">
            <v>RESULTADO DEL EJERCICIO 2014</v>
          </cell>
          <cell r="AE213">
            <v>437.07</v>
          </cell>
        </row>
        <row r="214">
          <cell r="AC214">
            <v>787</v>
          </cell>
          <cell r="AD214" t="str">
            <v>IMPULSO A LOS ESPACIOS DEPORTI</v>
          </cell>
          <cell r="AE214">
            <v>1871708.71</v>
          </cell>
        </row>
        <row r="215">
          <cell r="AC215">
            <v>794</v>
          </cell>
          <cell r="AD215" t="str">
            <v>FORTASEG FORTALECIMIENTO DE LA</v>
          </cell>
          <cell r="AE215">
            <v>8310653</v>
          </cell>
        </row>
        <row r="216">
          <cell r="AC216">
            <v>795</v>
          </cell>
          <cell r="AD216" t="str">
            <v>FORTALECIMIENTO INFRAESTRUCTUR</v>
          </cell>
          <cell r="AE216">
            <v>24725000</v>
          </cell>
        </row>
        <row r="217">
          <cell r="AC217">
            <v>812</v>
          </cell>
          <cell r="AD217" t="str">
            <v>REINTEGROS TESOFE</v>
          </cell>
          <cell r="AE217">
            <v>223729.97</v>
          </cell>
        </row>
        <row r="218">
          <cell r="AC218">
            <v>860</v>
          </cell>
          <cell r="AD218" t="str">
            <v>PROG. ESCOLAR RESIDUOS SOLIDOS</v>
          </cell>
          <cell r="AE218">
            <v>28671.4</v>
          </cell>
        </row>
        <row r="219">
          <cell r="AC219">
            <v>870</v>
          </cell>
          <cell r="AD219" t="str">
            <v>AVALUOS FISCALES PARA PERITOS</v>
          </cell>
          <cell r="AE219">
            <v>5154.99</v>
          </cell>
        </row>
        <row r="220">
          <cell r="AC220">
            <v>876</v>
          </cell>
          <cell r="AD220" t="str">
            <v>SALDOS POR ADJUDICAR</v>
          </cell>
          <cell r="AE220">
            <v>720</v>
          </cell>
        </row>
        <row r="221">
          <cell r="AC221">
            <v>879</v>
          </cell>
          <cell r="AD221" t="str">
            <v>DEP. EN GARANTIA POR EMBARGOS</v>
          </cell>
          <cell r="AE221">
            <v>80</v>
          </cell>
        </row>
        <row r="222">
          <cell r="AC222" t="str">
            <v>_x000C_</v>
          </cell>
        </row>
        <row r="224">
          <cell r="AC224" t="str">
            <v>Pag</v>
          </cell>
          <cell r="AD224" t="str">
            <v>ina : 5                    Fecha Impresión</v>
          </cell>
        </row>
        <row r="225">
          <cell r="AC225" t="str">
            <v>MUN</v>
          </cell>
          <cell r="AD225" t="str">
            <v>ICIPIO DE GUANAJUATO, GTO</v>
          </cell>
        </row>
        <row r="226">
          <cell r="AC226" t="str">
            <v>REP</v>
          </cell>
          <cell r="AD226" t="str">
            <v>ORTE DE COBRANZA DEL DIA 01/01/2016 AL DIA</v>
          </cell>
        </row>
        <row r="227">
          <cell r="AC227" t="str">
            <v>RES</v>
          </cell>
          <cell r="AD227" t="str">
            <v>UMEN</v>
          </cell>
        </row>
        <row r="228">
          <cell r="AC228" t="str">
            <v>---</v>
          </cell>
          <cell r="AD228" t="str">
            <v>------------------------------------------</v>
          </cell>
          <cell r="AE228" t="str">
            <v>----------------</v>
          </cell>
        </row>
        <row r="229">
          <cell r="AC229" t="str">
            <v>CVE</v>
          </cell>
          <cell r="AD229" t="str">
            <v>CONCEPTO</v>
          </cell>
          <cell r="AE229" t="str">
            <v>COBRADO</v>
          </cell>
        </row>
        <row r="230">
          <cell r="AC230" t="str">
            <v>---</v>
          </cell>
          <cell r="AD230" t="str">
            <v>------------------------------------------</v>
          </cell>
          <cell r="AE230" t="str">
            <v>----------------</v>
          </cell>
        </row>
        <row r="231">
          <cell r="AC231">
            <v>887</v>
          </cell>
          <cell r="AD231" t="str">
            <v>DEVOLUCIONES S/RECAUDACION</v>
          </cell>
          <cell r="AE231">
            <v>21767.89</v>
          </cell>
        </row>
        <row r="232">
          <cell r="AC232">
            <v>888</v>
          </cell>
          <cell r="AD232" t="str">
            <v>COBROS SIMAPAG</v>
          </cell>
          <cell r="AE232">
            <v>66424</v>
          </cell>
        </row>
        <row r="233">
          <cell r="AC233">
            <v>892</v>
          </cell>
          <cell r="AD233" t="str">
            <v>REPARACION DE DAÑOS</v>
          </cell>
          <cell r="AE233">
            <v>34378.75</v>
          </cell>
        </row>
        <row r="234">
          <cell r="AC234">
            <v>898</v>
          </cell>
          <cell r="AD234" t="str">
            <v>APORTACIONES VOLUNTARIAS BOMBE</v>
          </cell>
          <cell r="AE234">
            <v>251783.5</v>
          </cell>
        </row>
        <row r="235">
          <cell r="AC235">
            <v>900</v>
          </cell>
          <cell r="AD235" t="str">
            <v>INGRESOS POR CLASIFICAR</v>
          </cell>
          <cell r="AE235">
            <v>1589980.85</v>
          </cell>
        </row>
        <row r="236">
          <cell r="AC236">
            <v>905</v>
          </cell>
          <cell r="AD236" t="str">
            <v>SECRETARIA DE FINANZAS, INVERS</v>
          </cell>
          <cell r="AE236">
            <v>4369794.0999999996</v>
          </cell>
        </row>
        <row r="237">
          <cell r="AC237">
            <v>908</v>
          </cell>
          <cell r="AD237" t="str">
            <v>CONACULTA</v>
          </cell>
          <cell r="AE237">
            <v>6838704.3300000001</v>
          </cell>
        </row>
        <row r="238">
          <cell r="AC238">
            <v>923</v>
          </cell>
          <cell r="AD238" t="str">
            <v>OTROS DEUDORES</v>
          </cell>
          <cell r="AE238">
            <v>5093008.87</v>
          </cell>
        </row>
        <row r="239">
          <cell r="AC239">
            <v>925</v>
          </cell>
          <cell r="AD239" t="str">
            <v>INGRESOS POR RECAUDAR</v>
          </cell>
          <cell r="AE239">
            <v>378659.64</v>
          </cell>
        </row>
        <row r="240">
          <cell r="AC240">
            <v>930</v>
          </cell>
          <cell r="AD240" t="str">
            <v>INTERESES GENERADOS POR ENTERA</v>
          </cell>
          <cell r="AE240">
            <v>375.32</v>
          </cell>
        </row>
        <row r="241">
          <cell r="AC241">
            <v>934</v>
          </cell>
          <cell r="AD241" t="str">
            <v>COMISION PAGO POR INTERNET</v>
          </cell>
          <cell r="AE241">
            <v>9822.2999999999993</v>
          </cell>
        </row>
        <row r="242">
          <cell r="AC242">
            <v>935</v>
          </cell>
          <cell r="AD242" t="str">
            <v>CONVENIO MULTAS FINANZAS</v>
          </cell>
          <cell r="AE242">
            <v>67635.320000000007</v>
          </cell>
        </row>
        <row r="243">
          <cell r="AC243">
            <v>936</v>
          </cell>
          <cell r="AD243" t="str">
            <v>OTRAS CUENTAS POR PAGAR</v>
          </cell>
          <cell r="AE243">
            <v>51589.49</v>
          </cell>
        </row>
        <row r="244">
          <cell r="AC244" t="str">
            <v>===</v>
          </cell>
          <cell r="AD244" t="str">
            <v>==========================================</v>
          </cell>
          <cell r="AE244" t="str">
            <v>================</v>
          </cell>
        </row>
        <row r="245">
          <cell r="AD245" t="str">
            <v>TOTALES DE COBRANZA</v>
          </cell>
          <cell r="AE245">
            <v>421523715.85000002</v>
          </cell>
        </row>
      </sheetData>
      <sheetData sheetId="8"/>
      <sheetData sheetId="9"/>
      <sheetData sheetId="10"/>
      <sheetData sheetId="11"/>
      <sheetData sheetId="12"/>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esentacion"/>
      <sheetName val="PRONCRI20"/>
      <sheetName val="Resumen"/>
      <sheetName val="Pronostico20"/>
      <sheetName val="IMPTPREDIAL"/>
      <sheetName val="Participaciones"/>
      <sheetName val="MuseoMomias"/>
      <sheetName val="Pronostico 2015-18"/>
      <sheetName val="Recaudacion 2012 - 2018"/>
      <sheetName val="RECAUDACION19"/>
    </sheetNames>
    <sheetDataSet>
      <sheetData sheetId="0"/>
      <sheetData sheetId="1"/>
      <sheetData sheetId="2">
        <row r="1">
          <cell r="D1" t="str">
            <v>CRI</v>
          </cell>
          <cell r="E1" t="str">
            <v>Concepto</v>
          </cell>
          <cell r="F1">
            <v>0</v>
          </cell>
          <cell r="G1">
            <v>0</v>
          </cell>
          <cell r="H1">
            <v>0</v>
          </cell>
          <cell r="I1">
            <v>0</v>
          </cell>
          <cell r="J1">
            <v>0</v>
          </cell>
          <cell r="K1" t="str">
            <v>Prónostico 2020</v>
          </cell>
        </row>
        <row r="2">
          <cell r="D2">
            <v>1</v>
          </cell>
          <cell r="E2" t="str">
            <v>Impuestos</v>
          </cell>
          <cell r="F2">
            <v>0</v>
          </cell>
          <cell r="G2">
            <v>0</v>
          </cell>
          <cell r="H2">
            <v>0</v>
          </cell>
          <cell r="I2">
            <v>0</v>
          </cell>
          <cell r="J2">
            <v>0</v>
          </cell>
          <cell r="K2">
            <v>89263328</v>
          </cell>
        </row>
        <row r="3">
          <cell r="D3">
            <v>1100</v>
          </cell>
          <cell r="E3">
            <v>0</v>
          </cell>
          <cell r="F3" t="str">
            <v>Impuestos sobre los Ingresos</v>
          </cell>
          <cell r="G3">
            <v>0</v>
          </cell>
          <cell r="H3">
            <v>0</v>
          </cell>
          <cell r="I3">
            <v>0</v>
          </cell>
          <cell r="J3">
            <v>0</v>
          </cell>
          <cell r="K3">
            <v>2318792</v>
          </cell>
        </row>
        <row r="4">
          <cell r="D4">
            <v>1101</v>
          </cell>
          <cell r="G4" t="str">
            <v xml:space="preserve">Impuestos sobre juegos y apuestas permitidas </v>
          </cell>
          <cell r="K4">
            <v>43582</v>
          </cell>
        </row>
        <row r="5">
          <cell r="G5">
            <v>411101001</v>
          </cell>
          <cell r="H5">
            <v>106</v>
          </cell>
          <cell r="I5" t="str">
            <v>BILLARES Y BOLICHES</v>
          </cell>
          <cell r="J5">
            <v>29113</v>
          </cell>
        </row>
        <row r="6">
          <cell r="G6">
            <v>411101003</v>
          </cell>
          <cell r="H6">
            <v>107</v>
          </cell>
          <cell r="I6" t="str">
            <v>VIDEO JUEGOS Y FUT-BOLITOS</v>
          </cell>
          <cell r="J6">
            <v>14469</v>
          </cell>
        </row>
        <row r="7">
          <cell r="D7">
            <v>1102</v>
          </cell>
          <cell r="G7" t="str">
            <v>Impuestos sobre diversiones y espectáculos públicos</v>
          </cell>
          <cell r="K7">
            <v>2275210</v>
          </cell>
        </row>
        <row r="8">
          <cell r="G8">
            <v>411102099</v>
          </cell>
          <cell r="H8">
            <v>112</v>
          </cell>
          <cell r="I8" t="str">
            <v>ESPECTACULOS PUBLICOS PERMANEN</v>
          </cell>
          <cell r="J8">
            <v>1834493</v>
          </cell>
        </row>
        <row r="9">
          <cell r="G9">
            <v>411102099</v>
          </cell>
          <cell r="H9">
            <v>110</v>
          </cell>
          <cell r="I9" t="str">
            <v>ESPECTACULOS PUBLICOS ESPORADICOS</v>
          </cell>
          <cell r="J9">
            <v>423470</v>
          </cell>
        </row>
        <row r="10">
          <cell r="G10">
            <v>411102005</v>
          </cell>
          <cell r="H10">
            <v>109</v>
          </cell>
          <cell r="I10" t="str">
            <v>TEATRO Y CIRCO</v>
          </cell>
          <cell r="J10">
            <v>17247</v>
          </cell>
        </row>
        <row r="11">
          <cell r="D11">
            <v>1200</v>
          </cell>
          <cell r="E11">
            <v>0</v>
          </cell>
          <cell r="F11" t="str">
            <v>Impuestos sobre el patrimonio</v>
          </cell>
          <cell r="G11">
            <v>0</v>
          </cell>
          <cell r="H11">
            <v>0</v>
          </cell>
          <cell r="I11">
            <v>0</v>
          </cell>
          <cell r="K11">
            <v>75544266</v>
          </cell>
        </row>
        <row r="12">
          <cell r="D12">
            <v>1201</v>
          </cell>
          <cell r="G12" t="str">
            <v>Impuesto Predial</v>
          </cell>
          <cell r="K12">
            <v>74859739</v>
          </cell>
        </row>
        <row r="13">
          <cell r="G13">
            <v>411201001</v>
          </cell>
          <cell r="H13">
            <v>1</v>
          </cell>
          <cell r="I13" t="str">
            <v>URBANO CORRIENTE</v>
          </cell>
          <cell r="J13">
            <v>56372786</v>
          </cell>
        </row>
        <row r="14">
          <cell r="G14">
            <v>411201003</v>
          </cell>
          <cell r="H14">
            <v>7</v>
          </cell>
          <cell r="I14" t="str">
            <v>IMPTO. PREDIAL URBANO REZAGO</v>
          </cell>
          <cell r="J14">
            <v>13043660</v>
          </cell>
        </row>
        <row r="15">
          <cell r="G15">
            <v>411201002</v>
          </cell>
          <cell r="H15">
            <v>2</v>
          </cell>
          <cell r="I15" t="str">
            <v>RUSTICO CORRIENTE</v>
          </cell>
          <cell r="J15">
            <v>4144037</v>
          </cell>
        </row>
        <row r="16">
          <cell r="G16">
            <v>411201004</v>
          </cell>
          <cell r="H16">
            <v>8</v>
          </cell>
          <cell r="I16" t="str">
            <v>IMPTO. PREDIAL RUSTICO REZAGO</v>
          </cell>
          <cell r="J16">
            <v>1299256</v>
          </cell>
        </row>
        <row r="17">
          <cell r="D17">
            <v>1202</v>
          </cell>
          <cell r="G17" t="str">
            <v>Impuesto sobre división y lotificación de inmuebles</v>
          </cell>
          <cell r="K17">
            <v>684527</v>
          </cell>
        </row>
        <row r="18">
          <cell r="G18">
            <v>411203099</v>
          </cell>
          <cell r="H18">
            <v>104</v>
          </cell>
          <cell r="I18" t="str">
            <v>DIVISION Y LOTIFICACION</v>
          </cell>
          <cell r="J18">
            <v>684527</v>
          </cell>
        </row>
        <row r="19">
          <cell r="D19">
            <v>1300</v>
          </cell>
          <cell r="E19">
            <v>0</v>
          </cell>
          <cell r="F19" t="str">
            <v>Impuestos sobre la producción, el consumo y las transacciones</v>
          </cell>
          <cell r="G19">
            <v>0</v>
          </cell>
          <cell r="H19">
            <v>0</v>
          </cell>
          <cell r="K19">
            <v>6599575</v>
          </cell>
        </row>
        <row r="20">
          <cell r="D20">
            <v>1302</v>
          </cell>
          <cell r="G20" t="str">
            <v>Impuesto sobre adquisición de bienes inmuebles</v>
          </cell>
          <cell r="K20">
            <v>6558290</v>
          </cell>
        </row>
        <row r="21">
          <cell r="G21">
            <v>411202001</v>
          </cell>
          <cell r="H21">
            <v>103</v>
          </cell>
          <cell r="I21" t="str">
            <v>TRASLACION DE DOMINIO</v>
          </cell>
          <cell r="J21">
            <v>6558290</v>
          </cell>
        </row>
        <row r="22">
          <cell r="D22">
            <v>1303</v>
          </cell>
          <cell r="G22" t="str">
            <v>Impuesto de fraccionamientos</v>
          </cell>
          <cell r="K22">
            <v>41285</v>
          </cell>
        </row>
        <row r="23">
          <cell r="G23">
            <v>411204099</v>
          </cell>
          <cell r="H23">
            <v>105</v>
          </cell>
          <cell r="I23" t="str">
            <v>IMPUESTO DE FRACCIONAMIENTOS</v>
          </cell>
          <cell r="J23">
            <v>41285</v>
          </cell>
        </row>
        <row r="24">
          <cell r="D24">
            <v>1700</v>
          </cell>
          <cell r="E24">
            <v>0</v>
          </cell>
          <cell r="F24" t="str">
            <v>Accesorios de impuestos</v>
          </cell>
          <cell r="G24">
            <v>0</v>
          </cell>
          <cell r="K24">
            <v>4800695</v>
          </cell>
        </row>
        <row r="25">
          <cell r="D25">
            <v>1701</v>
          </cell>
          <cell r="G25" t="str">
            <v>Recargos</v>
          </cell>
          <cell r="K25">
            <v>3802860</v>
          </cell>
        </row>
        <row r="26">
          <cell r="G26">
            <v>411701004</v>
          </cell>
          <cell r="H26">
            <v>4</v>
          </cell>
          <cell r="I26" t="str">
            <v>RECARGOS IMPUESTO SOBRE PATRIMONIO</v>
          </cell>
          <cell r="J26">
            <v>3777584</v>
          </cell>
        </row>
        <row r="27">
          <cell r="G27">
            <v>411701002</v>
          </cell>
          <cell r="H27">
            <v>116</v>
          </cell>
          <cell r="I27" t="str">
            <v>RECARGOS DE IMPUESTOS SOBRE LOS INGRESOS</v>
          </cell>
          <cell r="J27">
            <v>25276</v>
          </cell>
        </row>
        <row r="28">
          <cell r="D28">
            <v>1702</v>
          </cell>
          <cell r="G28" t="str">
            <v>Multas</v>
          </cell>
          <cell r="K28">
            <v>120390</v>
          </cell>
        </row>
        <row r="29">
          <cell r="G29">
            <v>411702005</v>
          </cell>
          <cell r="H29">
            <v>503</v>
          </cell>
          <cell r="I29" t="str">
            <v>AVISO EXTEMPORANEO TRASLADO DE DOMINIO</v>
          </cell>
          <cell r="J29">
            <v>120390</v>
          </cell>
        </row>
        <row r="30">
          <cell r="D30">
            <v>1703</v>
          </cell>
          <cell r="G30" t="str">
            <v>Gastos de ejecución</v>
          </cell>
          <cell r="K30">
            <v>877445</v>
          </cell>
        </row>
        <row r="31">
          <cell r="G31">
            <v>411704004</v>
          </cell>
          <cell r="H31">
            <v>13</v>
          </cell>
          <cell r="I31" t="str">
            <v>GASTOS DE EJECUCION IMPTOS S PATRIMONIO</v>
          </cell>
          <cell r="J31">
            <v>876655</v>
          </cell>
        </row>
        <row r="32">
          <cell r="G32">
            <v>411704002</v>
          </cell>
          <cell r="H32">
            <v>118</v>
          </cell>
          <cell r="I32" t="str">
            <v>GASTOS DE EJECUCION IMPTOSLOS INGRESOS</v>
          </cell>
          <cell r="J32">
            <v>790</v>
          </cell>
        </row>
        <row r="33">
          <cell r="D33">
            <v>4</v>
          </cell>
          <cell r="E33" t="str">
            <v>Derechos</v>
          </cell>
          <cell r="F33">
            <v>0</v>
          </cell>
          <cell r="G33">
            <v>0</v>
          </cell>
          <cell r="H33">
            <v>0</v>
          </cell>
          <cell r="I33">
            <v>0</v>
          </cell>
          <cell r="J33">
            <v>0</v>
          </cell>
          <cell r="K33">
            <v>106460689</v>
          </cell>
        </row>
        <row r="34">
          <cell r="D34">
            <v>4100</v>
          </cell>
          <cell r="E34">
            <v>0</v>
          </cell>
          <cell r="F34" t="str">
            <v>Derechos por el uso, goce, aprovechamiento o explotación de bienes de dominio público</v>
          </cell>
          <cell r="G34">
            <v>0</v>
          </cell>
          <cell r="K34">
            <v>61596398</v>
          </cell>
        </row>
        <row r="35">
          <cell r="D35">
            <v>4101</v>
          </cell>
          <cell r="G35" t="str">
            <v>Ocupación, uso y aprovechamiento de los bienes de dominio público del  municipio</v>
          </cell>
          <cell r="K35">
            <v>9124661</v>
          </cell>
        </row>
        <row r="36">
          <cell r="G36">
            <v>414101001</v>
          </cell>
          <cell r="H36">
            <v>428</v>
          </cell>
          <cell r="I36" t="str">
            <v>COMERCIANTES  SEMIFIJOS</v>
          </cell>
          <cell r="J36">
            <v>4659920</v>
          </cell>
        </row>
        <row r="37">
          <cell r="G37">
            <v>414101001</v>
          </cell>
          <cell r="H37">
            <v>426</v>
          </cell>
          <cell r="I37" t="str">
            <v>MESAS EN VIA PUBLICA</v>
          </cell>
          <cell r="J37">
            <v>1677383</v>
          </cell>
        </row>
        <row r="38">
          <cell r="G38">
            <v>414101001</v>
          </cell>
          <cell r="H38">
            <v>454</v>
          </cell>
          <cell r="I38" t="str">
            <v>FIESTAS TRADICIONALES</v>
          </cell>
          <cell r="J38">
            <v>1397084</v>
          </cell>
        </row>
        <row r="39">
          <cell r="G39">
            <v>414101001</v>
          </cell>
          <cell r="H39">
            <v>483</v>
          </cell>
          <cell r="I39" t="str">
            <v>PROMOTOR TURISTICO</v>
          </cell>
          <cell r="J39">
            <v>247239</v>
          </cell>
        </row>
        <row r="40">
          <cell r="G40">
            <v>414101001</v>
          </cell>
          <cell r="H40">
            <v>482</v>
          </cell>
          <cell r="I40" t="str">
            <v>CALLEJONEADAS</v>
          </cell>
          <cell r="J40">
            <v>740454</v>
          </cell>
        </row>
        <row r="41">
          <cell r="G41">
            <v>414101001</v>
          </cell>
          <cell r="H41">
            <v>479</v>
          </cell>
          <cell r="I41" t="str">
            <v>COMERCIANTES AMBULANTES</v>
          </cell>
          <cell r="J41">
            <v>202162</v>
          </cell>
        </row>
        <row r="42">
          <cell r="G42">
            <v>414101001</v>
          </cell>
          <cell r="H42">
            <v>456</v>
          </cell>
          <cell r="I42" t="str">
            <v>JUEGOS MECANICOS</v>
          </cell>
          <cell r="J42">
            <v>35460</v>
          </cell>
        </row>
        <row r="43">
          <cell r="G43">
            <v>414101001</v>
          </cell>
          <cell r="H43">
            <v>453</v>
          </cell>
          <cell r="I43" t="str">
            <v>TELESCOPIO</v>
          </cell>
          <cell r="J43">
            <v>8446</v>
          </cell>
        </row>
        <row r="44">
          <cell r="G44">
            <v>414101001</v>
          </cell>
          <cell r="H44">
            <v>481</v>
          </cell>
          <cell r="I44" t="str">
            <v>REPARTO DE VOLANTES</v>
          </cell>
          <cell r="J44">
            <v>11192</v>
          </cell>
        </row>
        <row r="45">
          <cell r="G45">
            <v>414101001</v>
          </cell>
          <cell r="H45">
            <v>480</v>
          </cell>
          <cell r="I45" t="str">
            <v>PERIFONEO</v>
          </cell>
          <cell r="J45">
            <v>6351</v>
          </cell>
        </row>
        <row r="46">
          <cell r="G46">
            <v>219100001</v>
          </cell>
          <cell r="H46">
            <v>492</v>
          </cell>
          <cell r="I46" t="str">
            <v>RESERVA DE ESPACIOS EN VIA PUB</v>
          </cell>
          <cell r="J46">
            <v>120126</v>
          </cell>
        </row>
        <row r="47">
          <cell r="G47">
            <v>414101001</v>
          </cell>
          <cell r="H47">
            <v>493</v>
          </cell>
          <cell r="I47" t="str">
            <v>RENOVACION PERMISO P/ USO VIA</v>
          </cell>
          <cell r="J47">
            <v>1564</v>
          </cell>
        </row>
        <row r="48">
          <cell r="G48">
            <v>414101001</v>
          </cell>
          <cell r="H48">
            <v>457</v>
          </cell>
          <cell r="I48" t="str">
            <v>CASETAS DE  REVISTAS</v>
          </cell>
          <cell r="J48">
            <v>17280</v>
          </cell>
        </row>
        <row r="49">
          <cell r="D49">
            <v>4102</v>
          </cell>
          <cell r="G49" t="str">
            <v>Explotación, uso  de bienes muebles o inmuebles propiedad del municipio</v>
          </cell>
          <cell r="K49">
            <v>52471737</v>
          </cell>
        </row>
        <row r="50">
          <cell r="G50">
            <v>414102003</v>
          </cell>
          <cell r="H50">
            <v>407</v>
          </cell>
          <cell r="I50" t="str">
            <v>MUSEO MOMIAS</v>
          </cell>
          <cell r="J50">
            <v>45000000</v>
          </cell>
        </row>
        <row r="51">
          <cell r="G51">
            <v>414102003</v>
          </cell>
          <cell r="H51">
            <v>499</v>
          </cell>
          <cell r="I51" t="str">
            <v>MUSEO MOMIAS CAV</v>
          </cell>
          <cell r="J51">
            <v>1264667</v>
          </cell>
        </row>
        <row r="52">
          <cell r="G52">
            <v>414102003</v>
          </cell>
          <cell r="H52">
            <v>410</v>
          </cell>
          <cell r="I52" t="str">
            <v>MONUMENTO AL PIPILA</v>
          </cell>
          <cell r="J52">
            <v>682997</v>
          </cell>
        </row>
        <row r="53">
          <cell r="G53">
            <v>414102003</v>
          </cell>
          <cell r="H53">
            <v>447</v>
          </cell>
          <cell r="I53" t="str">
            <v>MUSEO DIEGUINO</v>
          </cell>
          <cell r="J53">
            <v>61650</v>
          </cell>
        </row>
        <row r="54">
          <cell r="G54">
            <v>414102001</v>
          </cell>
          <cell r="H54">
            <v>411</v>
          </cell>
          <cell r="I54" t="str">
            <v>MERCADO HIDALGO</v>
          </cell>
          <cell r="J54">
            <v>1510140</v>
          </cell>
        </row>
        <row r="55">
          <cell r="G55">
            <v>414102001</v>
          </cell>
          <cell r="H55">
            <v>412</v>
          </cell>
          <cell r="I55" t="str">
            <v>MERCADO EMBAJADORAS</v>
          </cell>
          <cell r="J55">
            <v>428832</v>
          </cell>
        </row>
        <row r="56">
          <cell r="G56">
            <v>414102001</v>
          </cell>
          <cell r="H56">
            <v>472</v>
          </cell>
          <cell r="I56" t="str">
            <v>MERCADO GAVIRA</v>
          </cell>
          <cell r="J56">
            <v>226018</v>
          </cell>
        </row>
        <row r="57">
          <cell r="G57">
            <v>414102001</v>
          </cell>
          <cell r="H57">
            <v>498</v>
          </cell>
          <cell r="I57" t="str">
            <v>MERCADOS DE ARTESANÍAS EX ESTACIÓN</v>
          </cell>
          <cell r="J57">
            <v>118664</v>
          </cell>
        </row>
        <row r="58">
          <cell r="G58">
            <v>414901002</v>
          </cell>
          <cell r="H58">
            <v>400</v>
          </cell>
          <cell r="I58" t="str">
            <v>LOCALES PRESA DE LA OLLA</v>
          </cell>
          <cell r="J58">
            <v>212434</v>
          </cell>
        </row>
        <row r="59">
          <cell r="G59">
            <v>414901003</v>
          </cell>
          <cell r="H59">
            <v>470</v>
          </cell>
          <cell r="I59" t="str">
            <v>LOCALES ESTACIÓN DEL FERROCARRIL</v>
          </cell>
          <cell r="J59">
            <v>191420</v>
          </cell>
        </row>
        <row r="60">
          <cell r="G60">
            <v>414102001</v>
          </cell>
          <cell r="H60">
            <v>431</v>
          </cell>
          <cell r="I60" t="str">
            <v>BODEGAS MERCADO EMBAJADORAS</v>
          </cell>
          <cell r="J60">
            <v>20155</v>
          </cell>
        </row>
        <row r="61">
          <cell r="G61">
            <v>414102001</v>
          </cell>
          <cell r="H61">
            <v>430</v>
          </cell>
          <cell r="I61" t="str">
            <v>BODEGAS MERCADO HIDALGO</v>
          </cell>
          <cell r="J61">
            <v>0</v>
          </cell>
        </row>
        <row r="62">
          <cell r="G62">
            <v>414102001</v>
          </cell>
          <cell r="H62">
            <v>451</v>
          </cell>
          <cell r="I62" t="str">
            <v>BODEGAS RASTRO</v>
          </cell>
          <cell r="J62">
            <v>0</v>
          </cell>
        </row>
        <row r="63">
          <cell r="G63">
            <v>414102005</v>
          </cell>
          <cell r="H63">
            <v>438</v>
          </cell>
          <cell r="I63" t="str">
            <v>SANITARIOS MERCADO HIDALGO</v>
          </cell>
          <cell r="J63">
            <v>702078</v>
          </cell>
        </row>
        <row r="64">
          <cell r="G64">
            <v>414102005</v>
          </cell>
          <cell r="H64">
            <v>437</v>
          </cell>
          <cell r="I64" t="str">
            <v>SANITARIOS MERCADO EMBAJADORAS</v>
          </cell>
          <cell r="J64">
            <v>798254</v>
          </cell>
        </row>
        <row r="65">
          <cell r="G65">
            <v>414102005</v>
          </cell>
          <cell r="H65">
            <v>445</v>
          </cell>
          <cell r="I65" t="str">
            <v>SANITARIOS MUSEO MOMIAS</v>
          </cell>
          <cell r="J65">
            <v>0</v>
          </cell>
        </row>
        <row r="66">
          <cell r="G66">
            <v>414102005</v>
          </cell>
          <cell r="H66">
            <v>443</v>
          </cell>
          <cell r="I66" t="str">
            <v>SANITARIOS EX ESTACION DEL FFCC.</v>
          </cell>
          <cell r="J66">
            <v>604130</v>
          </cell>
        </row>
        <row r="67">
          <cell r="G67">
            <v>414102005</v>
          </cell>
          <cell r="H67">
            <v>436</v>
          </cell>
          <cell r="I67" t="str">
            <v>SANITARIOS PRESA DE LA OLLA</v>
          </cell>
          <cell r="J67">
            <v>60000</v>
          </cell>
        </row>
        <row r="68">
          <cell r="G68">
            <v>414102005</v>
          </cell>
          <cell r="H68">
            <v>439</v>
          </cell>
          <cell r="I68" t="str">
            <v>SANITARIOS JARDIN REFORMA</v>
          </cell>
          <cell r="J68">
            <v>60000</v>
          </cell>
        </row>
        <row r="69">
          <cell r="G69">
            <v>414102005</v>
          </cell>
          <cell r="H69">
            <v>444</v>
          </cell>
          <cell r="I69" t="str">
            <v>SANITARIOS JARDIN UNION</v>
          </cell>
          <cell r="J69">
            <v>108000</v>
          </cell>
        </row>
        <row r="70">
          <cell r="G70">
            <v>414102005</v>
          </cell>
          <cell r="H70">
            <v>440</v>
          </cell>
          <cell r="I70" t="str">
            <v>SANITARIOS PLAZUELA DE LOS ANG</v>
          </cell>
          <cell r="J70">
            <v>96000</v>
          </cell>
        </row>
        <row r="71">
          <cell r="G71">
            <v>414102005</v>
          </cell>
          <cell r="H71">
            <v>471</v>
          </cell>
          <cell r="I71" t="str">
            <v>SANITARIOS PARDO</v>
          </cell>
          <cell r="J71">
            <v>60000</v>
          </cell>
        </row>
        <row r="72">
          <cell r="G72">
            <v>414102005</v>
          </cell>
          <cell r="H72">
            <v>442</v>
          </cell>
          <cell r="I72" t="str">
            <v>SANITARIOS VALENCIANA</v>
          </cell>
          <cell r="J72">
            <v>44400</v>
          </cell>
        </row>
        <row r="73">
          <cell r="G73">
            <v>414102005</v>
          </cell>
          <cell r="H73">
            <v>441</v>
          </cell>
          <cell r="I73" t="str">
            <v>SANITARIOS LOS PASTITOS</v>
          </cell>
          <cell r="J73">
            <v>32400</v>
          </cell>
        </row>
        <row r="74">
          <cell r="G74">
            <v>414102002</v>
          </cell>
          <cell r="H74">
            <v>405</v>
          </cell>
          <cell r="I74" t="str">
            <v>CENTRO DE CONVIVENCIA EL ENCINO</v>
          </cell>
          <cell r="J74">
            <v>189498</v>
          </cell>
        </row>
        <row r="75">
          <cell r="D75">
            <v>4300</v>
          </cell>
          <cell r="E75">
            <v>0</v>
          </cell>
          <cell r="F75" t="str">
            <v>Derechos por prestación de servicios</v>
          </cell>
          <cell r="G75">
            <v>0</v>
          </cell>
          <cell r="K75">
            <v>43090143</v>
          </cell>
        </row>
        <row r="76">
          <cell r="D76">
            <v>4301</v>
          </cell>
          <cell r="G76" t="str">
            <v>Por servicios de limpia</v>
          </cell>
          <cell r="K76">
            <v>840990</v>
          </cell>
        </row>
        <row r="77">
          <cell r="G77">
            <v>414301099</v>
          </cell>
          <cell r="H77">
            <v>201</v>
          </cell>
          <cell r="I77" t="str">
            <v>RECOLECCION,TRASLADO DE RESIDUOS</v>
          </cell>
          <cell r="J77">
            <v>840990</v>
          </cell>
        </row>
        <row r="78">
          <cell r="D78">
            <v>4302</v>
          </cell>
          <cell r="G78" t="str">
            <v>Por servicios de panteones</v>
          </cell>
          <cell r="K78">
            <v>1194961</v>
          </cell>
        </row>
        <row r="79">
          <cell r="G79">
            <v>414302099</v>
          </cell>
          <cell r="H79">
            <v>203</v>
          </cell>
          <cell r="I79" t="str">
            <v>PANTEONES CIUDAD</v>
          </cell>
          <cell r="J79">
            <v>791506</v>
          </cell>
        </row>
        <row r="80">
          <cell r="G80">
            <v>414302099</v>
          </cell>
          <cell r="H80">
            <v>204</v>
          </cell>
          <cell r="I80" t="str">
            <v>PANTEONES COMUNIDADES</v>
          </cell>
          <cell r="J80">
            <v>403455</v>
          </cell>
        </row>
        <row r="81">
          <cell r="D81">
            <v>4303</v>
          </cell>
          <cell r="G81" t="str">
            <v>Por servicios de rastro</v>
          </cell>
          <cell r="K81">
            <v>1309927</v>
          </cell>
        </row>
        <row r="82">
          <cell r="G82">
            <v>414303099</v>
          </cell>
          <cell r="H82">
            <v>200</v>
          </cell>
          <cell r="I82" t="str">
            <v>RASTRO MUNICIPAL</v>
          </cell>
          <cell r="J82">
            <v>1309927</v>
          </cell>
        </row>
        <row r="83">
          <cell r="D83">
            <v>4304</v>
          </cell>
          <cell r="G83" t="str">
            <v>Por servicios de seguridad pública</v>
          </cell>
          <cell r="K83">
            <v>3367335</v>
          </cell>
        </row>
        <row r="84">
          <cell r="G84">
            <v>414304099</v>
          </cell>
          <cell r="H84">
            <v>202</v>
          </cell>
          <cell r="I84" t="str">
            <v>VIGILANCIA PERIODO MENSUAL</v>
          </cell>
          <cell r="J84">
            <v>3367335</v>
          </cell>
        </row>
        <row r="85">
          <cell r="D85">
            <v>4305</v>
          </cell>
          <cell r="G85" t="str">
            <v>Por servicios de transporte público</v>
          </cell>
          <cell r="K85">
            <v>381753</v>
          </cell>
        </row>
        <row r="86">
          <cell r="G86">
            <v>414305004</v>
          </cell>
          <cell r="H86">
            <v>265</v>
          </cell>
          <cell r="I86" t="str">
            <v>PERMISO EVENTUAL TRANSPORTE PUB</v>
          </cell>
          <cell r="J86">
            <v>121975</v>
          </cell>
        </row>
        <row r="87">
          <cell r="G87">
            <v>414305008</v>
          </cell>
          <cell r="H87">
            <v>284</v>
          </cell>
          <cell r="I87" t="str">
            <v>REVISTA MECANICA SEMESTRAL</v>
          </cell>
          <cell r="J87">
            <v>85563</v>
          </cell>
        </row>
        <row r="88">
          <cell r="G88">
            <v>414305003</v>
          </cell>
          <cell r="H88">
            <v>264</v>
          </cell>
          <cell r="I88" t="str">
            <v>REFRENDO ANUAL DE CONCESION DE TRANSP</v>
          </cell>
          <cell r="J88">
            <v>96098</v>
          </cell>
        </row>
        <row r="89">
          <cell r="G89">
            <v>414305006</v>
          </cell>
          <cell r="H89">
            <v>286</v>
          </cell>
          <cell r="I89" t="str">
            <v>PERMISO SUPLETORIO DE TRANSPORTE</v>
          </cell>
          <cell r="J89">
            <v>38772</v>
          </cell>
        </row>
        <row r="90">
          <cell r="G90">
            <v>414305009</v>
          </cell>
          <cell r="H90">
            <v>285</v>
          </cell>
          <cell r="I90" t="str">
            <v>PRORROGA PARA USO DE UNIDADES</v>
          </cell>
          <cell r="J90">
            <v>23588</v>
          </cell>
        </row>
        <row r="91">
          <cell r="G91">
            <v>414305005</v>
          </cell>
          <cell r="H91">
            <v>282</v>
          </cell>
          <cell r="I91" t="str">
            <v>PERMISO SERVICIO EXTRAORDINARIO</v>
          </cell>
          <cell r="J91">
            <v>14117</v>
          </cell>
        </row>
        <row r="92">
          <cell r="G92">
            <v>414305007</v>
          </cell>
          <cell r="H92">
            <v>283</v>
          </cell>
          <cell r="I92" t="str">
            <v>CONSTANCIA DE DESPINTADO</v>
          </cell>
          <cell r="J92">
            <v>1640</v>
          </cell>
        </row>
        <row r="93">
          <cell r="D93">
            <v>4306</v>
          </cell>
          <cell r="G93" t="str">
            <v>Por servicios de tránsito y vialidad</v>
          </cell>
          <cell r="K93">
            <v>416540</v>
          </cell>
        </row>
        <row r="94">
          <cell r="G94">
            <v>414306004</v>
          </cell>
          <cell r="H94">
            <v>276</v>
          </cell>
          <cell r="I94" t="str">
            <v>CONSTA NO INFRACCION TRANSITO Y VIALIDAD</v>
          </cell>
          <cell r="J94">
            <v>416540</v>
          </cell>
        </row>
        <row r="95">
          <cell r="D95">
            <v>4307</v>
          </cell>
          <cell r="G95" t="str">
            <v>Por servicios de estacionamiento</v>
          </cell>
          <cell r="K95">
            <v>6814797</v>
          </cell>
        </row>
        <row r="96">
          <cell r="G96">
            <v>414307001</v>
          </cell>
          <cell r="H96">
            <v>248</v>
          </cell>
          <cell r="I96" t="str">
            <v>ESTACIONAMIENTO EX-ESTACION FERROCARRIL</v>
          </cell>
          <cell r="J96">
            <v>2570600</v>
          </cell>
        </row>
        <row r="97">
          <cell r="G97">
            <v>414307001</v>
          </cell>
          <cell r="H97">
            <v>253</v>
          </cell>
          <cell r="I97" t="str">
            <v>ESTACIONAMIENTO JARDIN EMBAJADORAS</v>
          </cell>
          <cell r="J97">
            <v>1872756</v>
          </cell>
        </row>
        <row r="98">
          <cell r="G98">
            <v>414307001</v>
          </cell>
          <cell r="H98">
            <v>205</v>
          </cell>
          <cell r="I98" t="str">
            <v>ESTACIONAMIENTO MUSEO MOMIAS</v>
          </cell>
          <cell r="J98">
            <v>1219224</v>
          </cell>
        </row>
        <row r="99">
          <cell r="G99">
            <v>414307001</v>
          </cell>
          <cell r="H99">
            <v>206</v>
          </cell>
          <cell r="I99" t="str">
            <v>ESTACIONAMIENTO MERCADO HIDALGO</v>
          </cell>
          <cell r="J99">
            <v>808709</v>
          </cell>
        </row>
        <row r="100">
          <cell r="G100">
            <v>414307001</v>
          </cell>
          <cell r="H100">
            <v>207</v>
          </cell>
          <cell r="I100" t="str">
            <v>ESTACIONAMIENTO MERCADO EMBAJADORAS</v>
          </cell>
          <cell r="J100">
            <v>90761</v>
          </cell>
        </row>
        <row r="101">
          <cell r="G101">
            <v>414307002</v>
          </cell>
          <cell r="H101">
            <v>273</v>
          </cell>
          <cell r="I101" t="str">
            <v>PENSION EST JARDIN EMBAJADORAS</v>
          </cell>
          <cell r="J101">
            <v>139052</v>
          </cell>
        </row>
        <row r="102">
          <cell r="G102">
            <v>414307002</v>
          </cell>
          <cell r="H102">
            <v>271</v>
          </cell>
          <cell r="I102" t="str">
            <v>PENSION EST MUSEO MOMIAS</v>
          </cell>
          <cell r="J102">
            <v>79395</v>
          </cell>
        </row>
        <row r="103">
          <cell r="G103">
            <v>414307002</v>
          </cell>
          <cell r="H103">
            <v>272</v>
          </cell>
          <cell r="I103" t="str">
            <v>PENSION EST EX ESTACION DEL FERROCARRIL</v>
          </cell>
          <cell r="J103">
            <v>34300</v>
          </cell>
        </row>
        <row r="104">
          <cell r="D104">
            <v>4308</v>
          </cell>
          <cell r="G104" t="str">
            <v>Por servicios de salud</v>
          </cell>
          <cell r="K104">
            <v>139036</v>
          </cell>
        </row>
        <row r="105">
          <cell r="G105">
            <v>414309003</v>
          </cell>
          <cell r="H105">
            <v>417</v>
          </cell>
          <cell r="I105" t="str">
            <v>CONSULTORIO DENTAL</v>
          </cell>
          <cell r="J105">
            <v>79178</v>
          </cell>
        </row>
        <row r="106">
          <cell r="G106">
            <v>414309007</v>
          </cell>
          <cell r="H106">
            <v>280</v>
          </cell>
          <cell r="I106" t="str">
            <v>SERV. EN MAT. DE CONTROL CANINO</v>
          </cell>
          <cell r="J106">
            <v>59858</v>
          </cell>
        </row>
        <row r="107">
          <cell r="D107">
            <v>4309</v>
          </cell>
          <cell r="G107" t="str">
            <v>Por servicios de protección civil</v>
          </cell>
          <cell r="K107">
            <v>568722</v>
          </cell>
        </row>
        <row r="108">
          <cell r="G108">
            <v>414310011</v>
          </cell>
          <cell r="H108">
            <v>266</v>
          </cell>
          <cell r="I108" t="str">
            <v>DICTAMEN DE FACTIBILIDAD</v>
          </cell>
          <cell r="J108">
            <v>239142</v>
          </cell>
        </row>
        <row r="109">
          <cell r="G109">
            <v>414310011</v>
          </cell>
          <cell r="H109">
            <v>293</v>
          </cell>
          <cell r="I109" t="str">
            <v>SERVICIOS EXTRAORDINARIOS</v>
          </cell>
          <cell r="J109">
            <v>82966</v>
          </cell>
        </row>
        <row r="110">
          <cell r="G110">
            <v>414310003</v>
          </cell>
          <cell r="H110">
            <v>292</v>
          </cell>
          <cell r="I110" t="str">
            <v>DICTAMEN DE SEGURIDAD</v>
          </cell>
          <cell r="J110">
            <v>111913</v>
          </cell>
        </row>
        <row r="111">
          <cell r="G111">
            <v>414310005</v>
          </cell>
          <cell r="H111">
            <v>288</v>
          </cell>
          <cell r="I111" t="str">
            <v>ANALISIS DE RIESGO</v>
          </cell>
          <cell r="J111">
            <v>51481</v>
          </cell>
        </row>
        <row r="112">
          <cell r="G112">
            <v>414310001</v>
          </cell>
          <cell r="H112">
            <v>289</v>
          </cell>
          <cell r="I112" t="str">
            <v>CONFORMIDAD QUEMA DE FUEGOS PIROTECNICOS</v>
          </cell>
          <cell r="J112">
            <v>21630</v>
          </cell>
        </row>
        <row r="113">
          <cell r="G113">
            <v>414310008</v>
          </cell>
          <cell r="H113">
            <v>267</v>
          </cell>
          <cell r="I113" t="str">
            <v>CONSTANCIA DE VERIFICACION</v>
          </cell>
          <cell r="J113">
            <v>26962</v>
          </cell>
        </row>
        <row r="114">
          <cell r="G114">
            <v>414310011</v>
          </cell>
          <cell r="H114">
            <v>291</v>
          </cell>
          <cell r="I114" t="str">
            <v>DICTAMEN DE FACTIBILIDAD P/COMERCIOS</v>
          </cell>
          <cell r="J114">
            <v>34628</v>
          </cell>
        </row>
        <row r="115">
          <cell r="D115">
            <v>4310</v>
          </cell>
          <cell r="G115" t="str">
            <v>Por servicios de obra pública y desarrollo urbano</v>
          </cell>
          <cell r="K115">
            <v>7710174</v>
          </cell>
        </row>
        <row r="116">
          <cell r="G116">
            <v>414101001</v>
          </cell>
          <cell r="H116">
            <v>455</v>
          </cell>
          <cell r="I116" t="str">
            <v>INFRAESTRUCTURA TELEFONICA</v>
          </cell>
          <cell r="J116">
            <v>1910610</v>
          </cell>
        </row>
        <row r="117">
          <cell r="G117">
            <v>414311003</v>
          </cell>
          <cell r="H117">
            <v>256</v>
          </cell>
          <cell r="I117" t="str">
            <v>CONSTANCIA ALINEAM Y No.OFICIAL HAB.</v>
          </cell>
          <cell r="J117">
            <v>1420520</v>
          </cell>
        </row>
        <row r="118">
          <cell r="G118">
            <v>414311008</v>
          </cell>
          <cell r="H118">
            <v>210</v>
          </cell>
          <cell r="I118" t="str">
            <v>PERMISOS DE CONSTRUCCION</v>
          </cell>
          <cell r="J118">
            <v>815634</v>
          </cell>
        </row>
        <row r="119">
          <cell r="G119">
            <v>414311008</v>
          </cell>
          <cell r="H119">
            <v>211</v>
          </cell>
          <cell r="I119" t="str">
            <v>PERMISOS REGULARIZACION DE CONSTRUCCION</v>
          </cell>
          <cell r="J119">
            <v>364140</v>
          </cell>
        </row>
        <row r="120">
          <cell r="G120">
            <v>414313002</v>
          </cell>
          <cell r="H120">
            <v>261</v>
          </cell>
          <cell r="I120" t="str">
            <v>SUPERVISION DE OBRAS</v>
          </cell>
          <cell r="J120">
            <v>688584</v>
          </cell>
        </row>
        <row r="121">
          <cell r="G121">
            <v>414311014</v>
          </cell>
          <cell r="H121">
            <v>221</v>
          </cell>
          <cell r="I121" t="str">
            <v>PERMISO USO DE SUELO COMERCIAL</v>
          </cell>
          <cell r="J121">
            <v>633207</v>
          </cell>
        </row>
        <row r="122">
          <cell r="G122">
            <v>414311010</v>
          </cell>
          <cell r="H122">
            <v>212</v>
          </cell>
          <cell r="I122" t="str">
            <v>PRORROGA DE PERMISOS DE CONSTRUCCION</v>
          </cell>
          <cell r="J122">
            <v>164501</v>
          </cell>
        </row>
        <row r="123">
          <cell r="G123">
            <v>414311004</v>
          </cell>
          <cell r="H123">
            <v>217</v>
          </cell>
          <cell r="I123" t="str">
            <v>PERMISO DE DIVISION</v>
          </cell>
          <cell r="J123">
            <v>364318</v>
          </cell>
        </row>
        <row r="124">
          <cell r="G124">
            <v>414311002</v>
          </cell>
          <cell r="H124">
            <v>258</v>
          </cell>
          <cell r="I124" t="str">
            <v>CONSTANCIA ALINEAM Y No.OFICIAL COM.</v>
          </cell>
          <cell r="J124">
            <v>299467</v>
          </cell>
        </row>
        <row r="125">
          <cell r="G125">
            <v>414311019</v>
          </cell>
          <cell r="H125">
            <v>254</v>
          </cell>
          <cell r="I125" t="str">
            <v>CERTIFICA TERM DE OBRA Y USO INMUEBLE</v>
          </cell>
          <cell r="J125">
            <v>175958</v>
          </cell>
        </row>
        <row r="126">
          <cell r="G126">
            <v>414101001</v>
          </cell>
          <cell r="H126">
            <v>469</v>
          </cell>
          <cell r="I126" t="str">
            <v>CASETAS TELEFÓNICAS</v>
          </cell>
          <cell r="J126">
            <v>112246</v>
          </cell>
        </row>
        <row r="127">
          <cell r="G127">
            <v>414311010</v>
          </cell>
          <cell r="H127">
            <v>249</v>
          </cell>
          <cell r="I127" t="str">
            <v>REGULARIZACION DE PRORROGA PERM.CONST.</v>
          </cell>
          <cell r="J127">
            <v>268406</v>
          </cell>
        </row>
        <row r="128">
          <cell r="G128">
            <v>414901005</v>
          </cell>
          <cell r="H128">
            <v>478</v>
          </cell>
          <cell r="I128" t="str">
            <v>DIRECTOR RESPONSABLE DE OBRA</v>
          </cell>
          <cell r="J128">
            <v>132176</v>
          </cell>
        </row>
        <row r="129">
          <cell r="G129">
            <v>414311013</v>
          </cell>
          <cell r="H129">
            <v>220</v>
          </cell>
          <cell r="I129" t="str">
            <v>PERMISO USO DE SUELO INDUSTRIAL</v>
          </cell>
          <cell r="J129">
            <v>86464</v>
          </cell>
        </row>
        <row r="130">
          <cell r="G130">
            <v>414101001</v>
          </cell>
          <cell r="H130">
            <v>223</v>
          </cell>
          <cell r="I130" t="str">
            <v>CABLEADO POR USO COMERCIAL</v>
          </cell>
          <cell r="J130">
            <v>69221</v>
          </cell>
        </row>
        <row r="131">
          <cell r="G131">
            <v>414313004</v>
          </cell>
          <cell r="H131">
            <v>241</v>
          </cell>
          <cell r="I131" t="str">
            <v>REV.PROY.PARA AUT. DE OBRAS DE URBANI</v>
          </cell>
          <cell r="J131">
            <v>15437</v>
          </cell>
        </row>
        <row r="132">
          <cell r="G132">
            <v>414313006</v>
          </cell>
          <cell r="H132">
            <v>243</v>
          </cell>
          <cell r="I132" t="str">
            <v>PERMISO DE MODIFICACION DE TRAZA</v>
          </cell>
          <cell r="J132">
            <v>21629</v>
          </cell>
        </row>
        <row r="133">
          <cell r="G133">
            <v>414311006</v>
          </cell>
          <cell r="H133">
            <v>219</v>
          </cell>
          <cell r="I133" t="str">
            <v>PERMISO USO DE SUELO HABITACIONAL</v>
          </cell>
          <cell r="J133">
            <v>62528</v>
          </cell>
        </row>
        <row r="134">
          <cell r="G134">
            <v>414311002</v>
          </cell>
          <cell r="H134">
            <v>257</v>
          </cell>
          <cell r="I134" t="str">
            <v>CONSTANCIA ALINEAM Y No.OFICIAL IND.</v>
          </cell>
          <cell r="J134">
            <v>22660</v>
          </cell>
        </row>
        <row r="135">
          <cell r="G135">
            <v>414101001</v>
          </cell>
          <cell r="H135">
            <v>491</v>
          </cell>
          <cell r="I135" t="str">
            <v>ESTRUCTURAS, CONSTRUCCIONES O</v>
          </cell>
          <cell r="J135">
            <v>22060</v>
          </cell>
        </row>
        <row r="136">
          <cell r="G136">
            <v>414313006</v>
          </cell>
          <cell r="H136">
            <v>260</v>
          </cell>
          <cell r="I136" t="str">
            <v>PERMISO VENTA DE LOTES</v>
          </cell>
          <cell r="J136">
            <v>55258</v>
          </cell>
        </row>
        <row r="137">
          <cell r="G137">
            <v>414317003</v>
          </cell>
          <cell r="H137">
            <v>295</v>
          </cell>
          <cell r="I137" t="str">
            <v>CONSTANCIA DE UBICACIÓN DE PREDIOS</v>
          </cell>
          <cell r="J137">
            <v>5150</v>
          </cell>
        </row>
        <row r="138">
          <cell r="G138">
            <v>414313004</v>
          </cell>
          <cell r="H138">
            <v>239</v>
          </cell>
          <cell r="I138" t="str">
            <v>REV DE PROY EXP DE CONS DE COMPATI URB.</v>
          </cell>
          <cell r="J138">
            <v>0</v>
          </cell>
        </row>
        <row r="139">
          <cell r="D139">
            <v>4311</v>
          </cell>
          <cell r="G139" t="str">
            <v>Por servicios catastrales y prácticas de avalúos</v>
          </cell>
          <cell r="K139">
            <v>575676</v>
          </cell>
        </row>
        <row r="140">
          <cell r="G140">
            <v>414317004</v>
          </cell>
          <cell r="H140">
            <v>299</v>
          </cell>
          <cell r="I140" t="str">
            <v>CERTIFICACION DE CLAVE CATASTRAL</v>
          </cell>
          <cell r="J140">
            <v>239115</v>
          </cell>
        </row>
        <row r="141">
          <cell r="G141">
            <v>414312004</v>
          </cell>
          <cell r="H141">
            <v>226</v>
          </cell>
          <cell r="I141" t="str">
            <v>REV.Y AUT.DE AVALUOS PERITOS VAL FIS</v>
          </cell>
          <cell r="J141">
            <v>272183</v>
          </cell>
        </row>
        <row r="142">
          <cell r="G142">
            <v>414104002</v>
          </cell>
          <cell r="H142">
            <v>476</v>
          </cell>
          <cell r="I142" t="str">
            <v>PADRON DE PERITOS FISCALES</v>
          </cell>
          <cell r="J142">
            <v>62417</v>
          </cell>
        </row>
        <row r="143">
          <cell r="G143">
            <v>414312001</v>
          </cell>
          <cell r="H143">
            <v>227</v>
          </cell>
          <cell r="I143" t="str">
            <v>POR AVALUOS DE INMUEBLES</v>
          </cell>
          <cell r="J143">
            <v>1961</v>
          </cell>
        </row>
        <row r="144">
          <cell r="D144">
            <v>4312</v>
          </cell>
          <cell r="G144" t="str">
            <v>Por servicios en materia de fraccionamientos y condominios</v>
          </cell>
          <cell r="K144">
            <v>12790</v>
          </cell>
        </row>
        <row r="145">
          <cell r="G145">
            <v>219100001</v>
          </cell>
          <cell r="H145">
            <v>298</v>
          </cell>
          <cell r="I145" t="str">
            <v>POR EVALUACION DE COMPATIBILIDAD</v>
          </cell>
          <cell r="J145">
            <v>12790</v>
          </cell>
        </row>
        <row r="146">
          <cell r="D146">
            <v>4313</v>
          </cell>
          <cell r="G146" t="str">
            <v>Por la expedición de licencias o permisos para el establecimiento de anuncios</v>
          </cell>
          <cell r="K146">
            <v>834548</v>
          </cell>
        </row>
        <row r="147">
          <cell r="G147">
            <v>414314099</v>
          </cell>
          <cell r="H147">
            <v>244</v>
          </cell>
          <cell r="I147" t="str">
            <v>EXP DE LIC O PERM  ESTBMTO DE ANUNCIOS</v>
          </cell>
          <cell r="J147">
            <v>834548</v>
          </cell>
        </row>
        <row r="148">
          <cell r="D148">
            <v>4314</v>
          </cell>
          <cell r="G148" t="str">
            <v>Por la expedición de permisos eventuales para la venta de bebidas alcohólicas</v>
          </cell>
          <cell r="K148">
            <v>2353048</v>
          </cell>
        </row>
        <row r="149">
          <cell r="G149">
            <v>414315001</v>
          </cell>
          <cell r="H149">
            <v>228</v>
          </cell>
          <cell r="I149" t="str">
            <v>PERMISOS PARA VENTA DE BEBIDAS A</v>
          </cell>
          <cell r="J149">
            <v>251989</v>
          </cell>
        </row>
        <row r="150">
          <cell r="G150">
            <v>414315002</v>
          </cell>
          <cell r="H150">
            <v>274</v>
          </cell>
          <cell r="I150" t="str">
            <v>PERMISO AMPL. HORARIO VTA. BEBIDAS A</v>
          </cell>
          <cell r="J150">
            <v>2101059</v>
          </cell>
        </row>
        <row r="151">
          <cell r="D151">
            <v>4315</v>
          </cell>
          <cell r="G151" t="str">
            <v>Por servicios en materia ambiental</v>
          </cell>
          <cell r="K151">
            <v>66685</v>
          </cell>
        </row>
        <row r="152">
          <cell r="G152">
            <v>414316099</v>
          </cell>
          <cell r="H152">
            <v>252</v>
          </cell>
          <cell r="I152" t="str">
            <v>SERVICIOS EN MATERIA AMBIENTAL</v>
          </cell>
          <cell r="J152">
            <v>66685</v>
          </cell>
        </row>
        <row r="153">
          <cell r="G153">
            <v>414317004</v>
          </cell>
          <cell r="H153">
            <v>275</v>
          </cell>
          <cell r="I153" t="str">
            <v>CONSTANCIAS DIRECCION DE ECOLOGÍA</v>
          </cell>
          <cell r="J153">
            <v>0</v>
          </cell>
        </row>
        <row r="154">
          <cell r="D154">
            <v>4316</v>
          </cell>
          <cell r="G154" t="str">
            <v>Por la expedición de documentos, tales como: constancias, certificados, certificaciones, cartas, entre otros.</v>
          </cell>
          <cell r="K154">
            <v>950066</v>
          </cell>
        </row>
        <row r="155">
          <cell r="G155">
            <v>414317003</v>
          </cell>
          <cell r="H155">
            <v>278</v>
          </cell>
          <cell r="I155" t="str">
            <v>CONSTANCIAS EXPEDIDAS POR DEPENDENCIAS</v>
          </cell>
          <cell r="J155">
            <v>404468</v>
          </cell>
        </row>
        <row r="156">
          <cell r="G156">
            <v>414317004</v>
          </cell>
          <cell r="H156">
            <v>279</v>
          </cell>
          <cell r="I156" t="str">
            <v>CERTIFICACIONES POR EL SECRETARIO</v>
          </cell>
          <cell r="J156">
            <v>5982</v>
          </cell>
        </row>
        <row r="157">
          <cell r="G157">
            <v>414317002</v>
          </cell>
          <cell r="H157">
            <v>229</v>
          </cell>
          <cell r="I157" t="str">
            <v>CONSTA DE ESTADO DE CUENTA DE NO ADEUDO</v>
          </cell>
          <cell r="J157">
            <v>521535</v>
          </cell>
        </row>
        <row r="158">
          <cell r="G158">
            <v>414901004</v>
          </cell>
          <cell r="H158">
            <v>310</v>
          </cell>
          <cell r="I158" t="str">
            <v>CARTA DE NO ANTECEDENTES ADMVOS.</v>
          </cell>
          <cell r="J158">
            <v>18081</v>
          </cell>
        </row>
        <row r="159">
          <cell r="D159">
            <v>4317</v>
          </cell>
          <cell r="G159" t="str">
            <v>Por pago de concesión, traspaso, cambios de giros en los mercados públicos municipales</v>
          </cell>
          <cell r="K159">
            <v>0</v>
          </cell>
        </row>
        <row r="160">
          <cell r="D160">
            <v>4318</v>
          </cell>
          <cell r="G160" t="str">
            <v>Por servicios de alumbrado público</v>
          </cell>
          <cell r="K160">
            <v>14885361</v>
          </cell>
        </row>
        <row r="161">
          <cell r="G161">
            <v>414319099</v>
          </cell>
          <cell r="H161">
            <v>297</v>
          </cell>
          <cell r="I161" t="str">
            <v>DAP</v>
          </cell>
          <cell r="J161">
            <v>14885361</v>
          </cell>
        </row>
        <row r="162">
          <cell r="D162">
            <v>4320</v>
          </cell>
          <cell r="G162" t="str">
            <v>Por servicios de cultura (casas de cultura)</v>
          </cell>
          <cell r="K162">
            <v>667734</v>
          </cell>
        </row>
        <row r="163">
          <cell r="G163">
            <v>414308099</v>
          </cell>
          <cell r="H163">
            <v>268</v>
          </cell>
          <cell r="I163" t="str">
            <v>SERVICIOS CASA DE LA CULTURA</v>
          </cell>
          <cell r="J163">
            <v>658529</v>
          </cell>
        </row>
        <row r="164">
          <cell r="G164">
            <v>414308099</v>
          </cell>
          <cell r="H164">
            <v>497</v>
          </cell>
          <cell r="I164" t="str">
            <v>CURSOS FORMACION SERV. DIG.</v>
          </cell>
          <cell r="J164">
            <v>9205</v>
          </cell>
        </row>
        <row r="165">
          <cell r="D165">
            <v>4400</v>
          </cell>
          <cell r="E165">
            <v>0</v>
          </cell>
          <cell r="F165" t="str">
            <v>Derechos por prestación de servicios</v>
          </cell>
          <cell r="G165">
            <v>0</v>
          </cell>
          <cell r="K165">
            <v>563247</v>
          </cell>
        </row>
        <row r="166">
          <cell r="G166">
            <v>414101002</v>
          </cell>
          <cell r="H166">
            <v>484</v>
          </cell>
          <cell r="I166" t="str">
            <v>PERMISO ESPEC CELEBRACION DE FESTEJOS</v>
          </cell>
          <cell r="J166">
            <v>418749</v>
          </cell>
        </row>
        <row r="167">
          <cell r="G167">
            <v>414901006</v>
          </cell>
          <cell r="H167">
            <v>485</v>
          </cell>
          <cell r="I167" t="str">
            <v>SELLADO DE BOLETOS</v>
          </cell>
          <cell r="J167">
            <v>138667</v>
          </cell>
        </row>
        <row r="168">
          <cell r="G168">
            <v>414901008</v>
          </cell>
          <cell r="H168">
            <v>458</v>
          </cell>
          <cell r="I168" t="str">
            <v>AMPLI DE HORARIO DE BILLARES FUTBOLITOS</v>
          </cell>
          <cell r="J168">
            <v>5831</v>
          </cell>
        </row>
        <row r="169">
          <cell r="D169">
            <v>4500</v>
          </cell>
          <cell r="E169">
            <v>0</v>
          </cell>
          <cell r="F169" t="str">
            <v>Accesorios de Derechos</v>
          </cell>
          <cell r="G169">
            <v>0</v>
          </cell>
          <cell r="K169">
            <v>1210901</v>
          </cell>
        </row>
        <row r="170">
          <cell r="G170">
            <v>414401099</v>
          </cell>
          <cell r="H170">
            <v>502</v>
          </cell>
          <cell r="I170" t="str">
            <v>RECARGOS PRODUCTOS</v>
          </cell>
          <cell r="J170">
            <v>992927</v>
          </cell>
        </row>
        <row r="171">
          <cell r="G171">
            <v>414401099</v>
          </cell>
          <cell r="H171">
            <v>515</v>
          </cell>
          <cell r="I171" t="str">
            <v>RECARGOS DE DER. POR PRESTACION DE SERV.</v>
          </cell>
          <cell r="J171">
            <v>213700</v>
          </cell>
        </row>
        <row r="172">
          <cell r="G172">
            <v>414403003</v>
          </cell>
          <cell r="H172">
            <v>546</v>
          </cell>
          <cell r="I172" t="str">
            <v>GASTOS EJECUCION PRESTACION DE SERV</v>
          </cell>
          <cell r="J172">
            <v>4274</v>
          </cell>
        </row>
        <row r="173">
          <cell r="D173">
            <v>5</v>
          </cell>
          <cell r="E173" t="str">
            <v>Productos</v>
          </cell>
          <cell r="F173">
            <v>0</v>
          </cell>
          <cell r="G173">
            <v>0</v>
          </cell>
          <cell r="H173">
            <v>0</v>
          </cell>
          <cell r="I173">
            <v>0</v>
          </cell>
          <cell r="J173">
            <v>0</v>
          </cell>
          <cell r="K173">
            <v>9752872</v>
          </cell>
        </row>
        <row r="174">
          <cell r="D174">
            <v>5100</v>
          </cell>
          <cell r="E174">
            <v>0</v>
          </cell>
          <cell r="F174" t="str">
            <v>Capitales y valores</v>
          </cell>
          <cell r="G174">
            <v>0</v>
          </cell>
          <cell r="K174">
            <v>9500000</v>
          </cell>
        </row>
        <row r="175">
          <cell r="G175">
            <v>415101001</v>
          </cell>
          <cell r="H175">
            <v>418</v>
          </cell>
          <cell r="I175" t="str">
            <v>RENDIMIENTOS E INVERSIONES</v>
          </cell>
          <cell r="J175">
            <v>9500000</v>
          </cell>
        </row>
        <row r="176">
          <cell r="G176">
            <v>415101001</v>
          </cell>
          <cell r="H176">
            <v>420</v>
          </cell>
          <cell r="I176" t="str">
            <v>REND E INVER RAMO 33 PROG COMP</v>
          </cell>
          <cell r="J176">
            <v>0</v>
          </cell>
        </row>
        <row r="177">
          <cell r="G177">
            <v>415101001</v>
          </cell>
          <cell r="H177">
            <v>419</v>
          </cell>
          <cell r="I177" t="str">
            <v>REND E INVERSIONES RAMO 33</v>
          </cell>
          <cell r="J177">
            <v>0</v>
          </cell>
        </row>
        <row r="178">
          <cell r="D178">
            <v>5103</v>
          </cell>
          <cell r="E178">
            <v>0</v>
          </cell>
          <cell r="F178" t="str">
            <v>Formas valoradas</v>
          </cell>
          <cell r="G178">
            <v>0</v>
          </cell>
          <cell r="K178">
            <v>156519</v>
          </cell>
        </row>
        <row r="179">
          <cell r="G179">
            <v>415103001</v>
          </cell>
          <cell r="H179">
            <v>526</v>
          </cell>
          <cell r="I179" t="str">
            <v>RESPUESTA DE AYUNTAMIENTO</v>
          </cell>
          <cell r="J179">
            <v>141092</v>
          </cell>
        </row>
        <row r="180">
          <cell r="G180">
            <v>415103001</v>
          </cell>
          <cell r="H180">
            <v>421</v>
          </cell>
          <cell r="I180" t="str">
            <v>DECLARACIONES, FORMATOSY AVISO</v>
          </cell>
          <cell r="J180">
            <v>6862</v>
          </cell>
        </row>
        <row r="181">
          <cell r="G181">
            <v>415103001</v>
          </cell>
          <cell r="H181">
            <v>494</v>
          </cell>
          <cell r="I181" t="str">
            <v>REPOSICION DE CREDENCIAL</v>
          </cell>
          <cell r="J181">
            <v>520</v>
          </cell>
        </row>
        <row r="182">
          <cell r="G182">
            <v>415109009</v>
          </cell>
          <cell r="H182">
            <v>495</v>
          </cell>
          <cell r="I182" t="str">
            <v>BOLETO EXTRAVIADO</v>
          </cell>
          <cell r="J182">
            <v>8045</v>
          </cell>
        </row>
        <row r="183">
          <cell r="D183">
            <v>5105</v>
          </cell>
          <cell r="E183">
            <v>0</v>
          </cell>
          <cell r="F183" t="str">
            <v>Por servicios en materia de acceso a la información pública</v>
          </cell>
          <cell r="K183">
            <v>1577</v>
          </cell>
        </row>
        <row r="184">
          <cell r="G184">
            <v>414318099</v>
          </cell>
          <cell r="H184">
            <v>277</v>
          </cell>
          <cell r="I184" t="str">
            <v>SERVICIOS ACCESO A LA INFORMACION</v>
          </cell>
          <cell r="J184">
            <v>1577</v>
          </cell>
        </row>
        <row r="185">
          <cell r="D185">
            <v>5109</v>
          </cell>
          <cell r="E185">
            <v>0</v>
          </cell>
          <cell r="F185" t="str">
            <v>Otros productos</v>
          </cell>
          <cell r="K185">
            <v>94776</v>
          </cell>
        </row>
        <row r="186">
          <cell r="G186">
            <v>415109009</v>
          </cell>
          <cell r="H186">
            <v>414</v>
          </cell>
          <cell r="I186" t="str">
            <v>OTROS PRODUCTOS</v>
          </cell>
          <cell r="J186">
            <v>44983</v>
          </cell>
        </row>
        <row r="187">
          <cell r="G187">
            <v>415109009</v>
          </cell>
          <cell r="H187">
            <v>433</v>
          </cell>
          <cell r="I187" t="str">
            <v>SOBRANTES</v>
          </cell>
          <cell r="J187">
            <v>39227</v>
          </cell>
        </row>
        <row r="188">
          <cell r="G188">
            <v>415109009</v>
          </cell>
          <cell r="H188">
            <v>467</v>
          </cell>
          <cell r="I188" t="str">
            <v>PRESTADORES DE SERVICIOS</v>
          </cell>
          <cell r="J188">
            <v>10566</v>
          </cell>
        </row>
        <row r="189">
          <cell r="G189">
            <v>415109009</v>
          </cell>
          <cell r="H189">
            <v>529</v>
          </cell>
          <cell r="I189" t="str">
            <v>OTROS DONATIVOS</v>
          </cell>
          <cell r="J189">
            <v>0</v>
          </cell>
        </row>
        <row r="190">
          <cell r="D190">
            <v>6</v>
          </cell>
          <cell r="E190" t="str">
            <v>Aprovechamientos</v>
          </cell>
          <cell r="F190">
            <v>0</v>
          </cell>
          <cell r="G190">
            <v>0</v>
          </cell>
          <cell r="H190">
            <v>0</v>
          </cell>
          <cell r="I190">
            <v>0</v>
          </cell>
          <cell r="J190">
            <v>0</v>
          </cell>
          <cell r="K190">
            <v>10643099</v>
          </cell>
        </row>
        <row r="191">
          <cell r="D191">
            <v>6100</v>
          </cell>
          <cell r="E191">
            <v>0</v>
          </cell>
          <cell r="F191" t="str">
            <v>Aprovechamientos</v>
          </cell>
          <cell r="G191">
            <v>0</v>
          </cell>
          <cell r="K191">
            <v>212848</v>
          </cell>
        </row>
        <row r="192">
          <cell r="D192">
            <v>6101</v>
          </cell>
          <cell r="G192" t="str">
            <v>Bases para licitación y movimientos padrones municipales</v>
          </cell>
          <cell r="K192">
            <v>204173</v>
          </cell>
        </row>
        <row r="193">
          <cell r="G193">
            <v>414104001</v>
          </cell>
          <cell r="H193">
            <v>538</v>
          </cell>
          <cell r="I193" t="str">
            <v>BASES PARA LICITACION OBRA PUB</v>
          </cell>
          <cell r="J193">
            <v>81061</v>
          </cell>
        </row>
        <row r="194">
          <cell r="G194">
            <v>414104002</v>
          </cell>
          <cell r="H194">
            <v>536</v>
          </cell>
          <cell r="I194" t="str">
            <v>PADRON DE PROVEEDORES</v>
          </cell>
          <cell r="J194">
            <v>76713</v>
          </cell>
        </row>
        <row r="195">
          <cell r="G195">
            <v>414104001</v>
          </cell>
          <cell r="H195">
            <v>474</v>
          </cell>
          <cell r="I195" t="str">
            <v>ADQUISICION DE BASES ADQUISICIONES</v>
          </cell>
          <cell r="J195">
            <v>46399</v>
          </cell>
        </row>
        <row r="196">
          <cell r="D196">
            <v>6102</v>
          </cell>
          <cell r="G196" t="str">
            <v>Por arrastre y pensión de vehículos infraccionados</v>
          </cell>
          <cell r="K196">
            <v>0</v>
          </cell>
        </row>
        <row r="197">
          <cell r="G197">
            <v>219100001</v>
          </cell>
          <cell r="H197">
            <v>463</v>
          </cell>
          <cell r="I197" t="str">
            <v>SERVICIO DE GRUA</v>
          </cell>
          <cell r="J197">
            <v>0</v>
          </cell>
        </row>
        <row r="198">
          <cell r="G198">
            <v>219100001</v>
          </cell>
          <cell r="H198">
            <v>464</v>
          </cell>
          <cell r="I198" t="str">
            <v>ARRASTRE DE VEHICULOS INFRACCI</v>
          </cell>
          <cell r="J198">
            <v>0</v>
          </cell>
        </row>
        <row r="199">
          <cell r="D199">
            <v>6105</v>
          </cell>
          <cell r="G199" t="str">
            <v>Sanciones</v>
          </cell>
          <cell r="K199">
            <v>0</v>
          </cell>
        </row>
        <row r="200">
          <cell r="G200">
            <v>416261212</v>
          </cell>
          <cell r="H200">
            <v>547</v>
          </cell>
          <cell r="I200" t="str">
            <v>SANCIONES POR OBRA MPAL.</v>
          </cell>
          <cell r="J200">
            <v>0</v>
          </cell>
        </row>
        <row r="201">
          <cell r="D201">
            <v>6106</v>
          </cell>
          <cell r="G201" t="str">
            <v>Otros aprovechamientos</v>
          </cell>
          <cell r="K201">
            <v>8675</v>
          </cell>
        </row>
        <row r="202">
          <cell r="G202">
            <v>416909009</v>
          </cell>
          <cell r="H202">
            <v>14</v>
          </cell>
          <cell r="I202" t="str">
            <v>COA</v>
          </cell>
          <cell r="J202">
            <v>8675</v>
          </cell>
        </row>
        <row r="203">
          <cell r="D203">
            <v>6300</v>
          </cell>
          <cell r="E203">
            <v>0</v>
          </cell>
          <cell r="F203" t="str">
            <v>Accesorios aprovechamientos</v>
          </cell>
          <cell r="K203">
            <v>10430251</v>
          </cell>
        </row>
        <row r="204">
          <cell r="D204">
            <v>6302</v>
          </cell>
          <cell r="G204" t="str">
            <v>Multas</v>
          </cell>
          <cell r="K204">
            <v>10386331</v>
          </cell>
        </row>
        <row r="205">
          <cell r="G205">
            <v>416804003</v>
          </cell>
          <cell r="H205">
            <v>508</v>
          </cell>
          <cell r="I205" t="str">
            <v>INF LEY DE TRANSITO Y SU REGLAMENTO</v>
          </cell>
          <cell r="J205">
            <v>8000000</v>
          </cell>
        </row>
        <row r="206">
          <cell r="G206">
            <v>416804002</v>
          </cell>
          <cell r="H206">
            <v>507</v>
          </cell>
          <cell r="I206" t="str">
            <v>INF AL BANDO DE POLICIA Y BUEN GOBIERNO</v>
          </cell>
          <cell r="J206">
            <v>1483371</v>
          </cell>
        </row>
        <row r="208">
          <cell r="G208">
            <v>416804004</v>
          </cell>
          <cell r="H208">
            <v>509</v>
          </cell>
          <cell r="I208" t="str">
            <v>FALTA DE VERIFICACION VEHICULAR</v>
          </cell>
          <cell r="J208">
            <v>369700</v>
          </cell>
        </row>
        <row r="209">
          <cell r="G209">
            <v>416804006</v>
          </cell>
          <cell r="H209">
            <v>506</v>
          </cell>
          <cell r="I209" t="str">
            <v>INFRACCIONES DIRECCIÓN DE FISCALIZACIÓN</v>
          </cell>
          <cell r="J209">
            <v>233640</v>
          </cell>
        </row>
        <row r="210">
          <cell r="G210">
            <v>416804007</v>
          </cell>
          <cell r="H210">
            <v>504</v>
          </cell>
          <cell r="I210" t="str">
            <v>AVISO EXTEMP TERM DE OBRA</v>
          </cell>
          <cell r="J210">
            <v>30201</v>
          </cell>
        </row>
        <row r="211">
          <cell r="G211">
            <v>416804007</v>
          </cell>
          <cell r="H211">
            <v>505</v>
          </cell>
          <cell r="I211" t="str">
            <v>INFRA AL REGLAM DE CONST Y CONSERV</v>
          </cell>
          <cell r="J211">
            <v>212805</v>
          </cell>
        </row>
        <row r="212">
          <cell r="G212">
            <v>416804008</v>
          </cell>
          <cell r="H212">
            <v>544</v>
          </cell>
          <cell r="I212" t="str">
            <v>INFRA AL REGLA DE PROTECCION ANIMALES</v>
          </cell>
          <cell r="J212">
            <v>17744</v>
          </cell>
        </row>
        <row r="213">
          <cell r="G213">
            <v>416804008</v>
          </cell>
          <cell r="H213">
            <v>514</v>
          </cell>
          <cell r="I213" t="str">
            <v>AFECTACION NO AUTORIZADA DE ESPECIES</v>
          </cell>
          <cell r="J213">
            <v>15261</v>
          </cell>
        </row>
        <row r="214">
          <cell r="G214">
            <v>416804007</v>
          </cell>
          <cell r="H214">
            <v>511</v>
          </cell>
          <cell r="I214" t="str">
            <v>MULTAS ADMINI MUNICIPALES  NO FISCALES</v>
          </cell>
          <cell r="J214">
            <v>23609</v>
          </cell>
        </row>
        <row r="215">
          <cell r="D215">
            <v>6303</v>
          </cell>
          <cell r="G215" t="str">
            <v>Gastos de ejecución</v>
          </cell>
          <cell r="K215">
            <v>43920</v>
          </cell>
        </row>
        <row r="216">
          <cell r="G216">
            <v>416806001</v>
          </cell>
          <cell r="H216">
            <v>545</v>
          </cell>
          <cell r="I216" t="str">
            <v>GTOS. EJECUCION DE PRODUCTOS</v>
          </cell>
          <cell r="J216">
            <v>43920</v>
          </cell>
        </row>
        <row r="217">
          <cell r="D217">
            <v>8</v>
          </cell>
          <cell r="E217" t="str">
            <v>Participaciones, aportaciones, convenios, incentivos derivados de la colaboración fiscal y fondos distintos de aportaciones</v>
          </cell>
          <cell r="F217">
            <v>0</v>
          </cell>
          <cell r="G217">
            <v>0</v>
          </cell>
          <cell r="H217">
            <v>0</v>
          </cell>
          <cell r="I217">
            <v>0</v>
          </cell>
          <cell r="J217">
            <v>0</v>
          </cell>
          <cell r="K217">
            <v>439398256</v>
          </cell>
        </row>
        <row r="218">
          <cell r="D218">
            <v>8100</v>
          </cell>
          <cell r="E218">
            <v>0</v>
          </cell>
          <cell r="F218" t="str">
            <v>Participaciones</v>
          </cell>
          <cell r="G218">
            <v>0</v>
          </cell>
          <cell r="K218">
            <v>268875605</v>
          </cell>
        </row>
        <row r="219">
          <cell r="D219">
            <v>8101</v>
          </cell>
          <cell r="F219" t="str">
            <v>Fondo general de participaciones</v>
          </cell>
          <cell r="K219">
            <v>194702115</v>
          </cell>
        </row>
        <row r="220">
          <cell r="G220">
            <v>421101001</v>
          </cell>
          <cell r="H220">
            <v>600</v>
          </cell>
          <cell r="I220" t="str">
            <v>FONDO GENERAL</v>
          </cell>
          <cell r="J220">
            <v>194702115</v>
          </cell>
        </row>
        <row r="221">
          <cell r="D221">
            <v>8102</v>
          </cell>
          <cell r="F221" t="str">
            <v>Fondo de fomento municipal</v>
          </cell>
          <cell r="K221">
            <v>24649268</v>
          </cell>
        </row>
        <row r="222">
          <cell r="G222">
            <v>421102001</v>
          </cell>
          <cell r="H222">
            <v>601</v>
          </cell>
          <cell r="I222" t="str">
            <v>FONDO DEL FOMENTO MUNICIPAL</v>
          </cell>
          <cell r="J222">
            <v>24649268</v>
          </cell>
        </row>
        <row r="223">
          <cell r="D223">
            <v>8103</v>
          </cell>
          <cell r="F223" t="str">
            <v>Fondo de fiscalización y recaudación</v>
          </cell>
          <cell r="K223">
            <v>16007303</v>
          </cell>
        </row>
        <row r="224">
          <cell r="G224">
            <v>421103001</v>
          </cell>
          <cell r="H224">
            <v>606</v>
          </cell>
          <cell r="I224" t="str">
            <v>FONDO DE FISCALIZACIÓN</v>
          </cell>
          <cell r="J224">
            <v>16007303</v>
          </cell>
        </row>
        <row r="225">
          <cell r="D225">
            <v>8104</v>
          </cell>
          <cell r="F225" t="str">
            <v>Impuesto especial sobre producción y servicios</v>
          </cell>
          <cell r="K225">
            <v>2923155</v>
          </cell>
        </row>
        <row r="226">
          <cell r="G226">
            <v>421104001</v>
          </cell>
          <cell r="H226">
            <v>608</v>
          </cell>
          <cell r="I226" t="str">
            <v>I.E.P.S.</v>
          </cell>
          <cell r="J226">
            <v>2923155</v>
          </cell>
        </row>
        <row r="227">
          <cell r="D227">
            <v>8105</v>
          </cell>
          <cell r="F227" t="str">
            <v>Gasolinas y diésel</v>
          </cell>
          <cell r="K227">
            <v>6647274</v>
          </cell>
        </row>
        <row r="228">
          <cell r="G228">
            <v>421105001</v>
          </cell>
          <cell r="H228">
            <v>605</v>
          </cell>
          <cell r="I228" t="str">
            <v>IEPS ESPECIAL DE GASOLINAS Y DIESEL</v>
          </cell>
          <cell r="J228">
            <v>6647274</v>
          </cell>
        </row>
        <row r="229">
          <cell r="D229">
            <v>8106</v>
          </cell>
          <cell r="F229" t="str">
            <v>Fondo del impuesto sobre la renta</v>
          </cell>
          <cell r="K229">
            <v>23946490</v>
          </cell>
        </row>
        <row r="230">
          <cell r="G230">
            <v>421106001</v>
          </cell>
          <cell r="H230">
            <v>612</v>
          </cell>
          <cell r="I230" t="str">
            <v>FONDO ISR</v>
          </cell>
          <cell r="J230">
            <v>23946490</v>
          </cell>
        </row>
        <row r="231">
          <cell r="D231">
            <v>8200</v>
          </cell>
          <cell r="E231">
            <v>0</v>
          </cell>
          <cell r="F231" t="str">
            <v>Aportaciones</v>
          </cell>
          <cell r="G231">
            <v>0</v>
          </cell>
          <cell r="K231">
            <v>158428292</v>
          </cell>
        </row>
        <row r="232">
          <cell r="D232">
            <v>8201</v>
          </cell>
          <cell r="F232" t="str">
            <v>Fondo para la infraestructura social municipal (FAISM)</v>
          </cell>
          <cell r="K232">
            <v>40489199</v>
          </cell>
        </row>
        <row r="233">
          <cell r="G233">
            <v>421201001</v>
          </cell>
          <cell r="H233">
            <v>532</v>
          </cell>
          <cell r="I233" t="str">
            <v>FONDO INFRAEST SOCIAL MPAL.</v>
          </cell>
          <cell r="J233">
            <v>40489199</v>
          </cell>
        </row>
        <row r="234">
          <cell r="D234">
            <v>8202</v>
          </cell>
          <cell r="F234" t="str">
            <v>Fondo de aportaciones para el fortalecimientos de los municipios  (FORTAMUN)</v>
          </cell>
          <cell r="K234">
            <v>117939093</v>
          </cell>
        </row>
        <row r="235">
          <cell r="G235">
            <v>421202001</v>
          </cell>
          <cell r="H235">
            <v>533</v>
          </cell>
          <cell r="I235" t="str">
            <v>FONDO PARA FORTALECIMIENTO MPAL</v>
          </cell>
          <cell r="J235">
            <v>117939093</v>
          </cell>
        </row>
        <row r="236">
          <cell r="D236">
            <v>8300</v>
          </cell>
          <cell r="E236">
            <v>0</v>
          </cell>
          <cell r="F236" t="str">
            <v>Convenios</v>
          </cell>
          <cell r="G236">
            <v>0</v>
          </cell>
          <cell r="K236">
            <v>4276066</v>
          </cell>
        </row>
        <row r="237">
          <cell r="D237">
            <v>8303</v>
          </cell>
          <cell r="F237" t="str">
            <v>Convenios con gobierno del Estado</v>
          </cell>
          <cell r="K237">
            <v>4276066</v>
          </cell>
        </row>
        <row r="238">
          <cell r="G238">
            <v>421305006</v>
          </cell>
          <cell r="H238">
            <v>517</v>
          </cell>
          <cell r="I238" t="str">
            <v>APORTACIONES FESTIVAL INTERNACIONAL CERV</v>
          </cell>
          <cell r="J238">
            <v>4000000</v>
          </cell>
        </row>
        <row r="239">
          <cell r="G239">
            <v>421306008</v>
          </cell>
          <cell r="H239">
            <v>705</v>
          </cell>
          <cell r="I239" t="str">
            <v>APORTACIONES INMUJERES</v>
          </cell>
          <cell r="J239">
            <v>0</v>
          </cell>
        </row>
        <row r="240">
          <cell r="G240">
            <v>421305006</v>
          </cell>
          <cell r="H240">
            <v>519</v>
          </cell>
          <cell r="I240" t="str">
            <v>GOB DEL ESTADO CASA DE LA CULTURA</v>
          </cell>
          <cell r="J240">
            <v>276066</v>
          </cell>
        </row>
        <row r="241">
          <cell r="D241">
            <v>8400</v>
          </cell>
          <cell r="E241">
            <v>0</v>
          </cell>
          <cell r="F241" t="str">
            <v>Incentivos derivados de la colaboración fiscal</v>
          </cell>
          <cell r="G241">
            <v>0</v>
          </cell>
          <cell r="K241">
            <v>7818293</v>
          </cell>
        </row>
        <row r="242">
          <cell r="D242">
            <v>8401</v>
          </cell>
          <cell r="F242" t="str">
            <v>Tenencia o uso de vehículos</v>
          </cell>
          <cell r="K242">
            <v>33607</v>
          </cell>
        </row>
        <row r="243">
          <cell r="G243">
            <v>421107001</v>
          </cell>
          <cell r="H243">
            <v>611</v>
          </cell>
          <cell r="I243" t="str">
            <v>I.S.T.U.V.</v>
          </cell>
          <cell r="J243">
            <v>33607</v>
          </cell>
        </row>
        <row r="244">
          <cell r="D244">
            <v>8403</v>
          </cell>
          <cell r="F244" t="str">
            <v>Impuesto sobre automóviles nuevos</v>
          </cell>
          <cell r="K244">
            <v>3862508</v>
          </cell>
        </row>
        <row r="245">
          <cell r="G245">
            <v>421109001</v>
          </cell>
          <cell r="H245">
            <v>609</v>
          </cell>
          <cell r="I245" t="str">
            <v>I.S.A.N.</v>
          </cell>
          <cell r="J245">
            <v>3862508</v>
          </cell>
        </row>
        <row r="246">
          <cell r="D246">
            <v>8404</v>
          </cell>
          <cell r="F246" t="str">
            <v>Convenios de colaboración en materia de administración del régimen de incorporación fiscal</v>
          </cell>
          <cell r="K246">
            <v>3000000</v>
          </cell>
        </row>
        <row r="247">
          <cell r="G247">
            <v>421403003</v>
          </cell>
          <cell r="H247">
            <v>748</v>
          </cell>
          <cell r="I247" t="str">
            <v>INCENTIVO RIF</v>
          </cell>
          <cell r="J247">
            <v>3000000</v>
          </cell>
        </row>
        <row r="248">
          <cell r="D248">
            <v>8405</v>
          </cell>
          <cell r="F248" t="str">
            <v>Multas federales no fiscales</v>
          </cell>
          <cell r="K248">
            <v>109021</v>
          </cell>
        </row>
        <row r="249">
          <cell r="G249">
            <v>416804011</v>
          </cell>
          <cell r="H249">
            <v>510</v>
          </cell>
          <cell r="I249" t="str">
            <v>MULTAS ADMINIS FEDERALES NO FISCALES</v>
          </cell>
          <cell r="J249">
            <v>109021</v>
          </cell>
        </row>
        <row r="250">
          <cell r="D250">
            <v>8406</v>
          </cell>
          <cell r="F250" t="str">
            <v>Alcoholes</v>
          </cell>
          <cell r="K250">
            <v>813157</v>
          </cell>
        </row>
        <row r="251">
          <cell r="G251">
            <v>421110001</v>
          </cell>
          <cell r="H251">
            <v>607</v>
          </cell>
          <cell r="I251" t="str">
            <v>DERECHOS ALCOHOLES</v>
          </cell>
          <cell r="J251">
            <v>813157</v>
          </cell>
        </row>
      </sheetData>
      <sheetData sheetId="3"/>
      <sheetData sheetId="4">
        <row r="1">
          <cell r="AF1">
            <v>0</v>
          </cell>
        </row>
      </sheetData>
      <sheetData sheetId="5"/>
      <sheetData sheetId="6">
        <row r="1">
          <cell r="B1" t="str">
            <v>Informaciòn para proyecto inicitiva Ley de Ingresos</v>
          </cell>
        </row>
      </sheetData>
      <sheetData sheetId="7"/>
      <sheetData sheetId="8">
        <row r="1">
          <cell r="A1">
            <v>2015</v>
          </cell>
        </row>
      </sheetData>
      <sheetData sheetId="9">
        <row r="1">
          <cell r="V1">
            <v>2017</v>
          </cell>
        </row>
      </sheetData>
      <sheetData sheetId="10">
        <row r="1">
          <cell r="B1" t="str">
            <v>ENERO-AGOS19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puesta mercados"/>
    </sheetNames>
    <sheetDataSet>
      <sheetData sheetId="0" refreshError="1"/>
      <sheetData sheetId="1">
        <row r="4">
          <cell r="A4" t="str">
            <v xml:space="preserve"> Vitrina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sheetName val="FINAL"/>
      <sheetName val="proy ingresos"/>
      <sheetName val="Hoja1"/>
      <sheetName val="MESAS CONVENIOS"/>
    </sheetNames>
    <sheetDataSet>
      <sheetData sheetId="0">
        <row r="40">
          <cell r="A40" t="str">
            <v>Determinación de Valores Catastrales</v>
          </cell>
        </row>
        <row r="42">
          <cell r="A42" t="str">
            <v>Zona</v>
          </cell>
          <cell r="B42" t="str">
            <v>Valor Castral  de terreno, m2/Anual</v>
          </cell>
          <cell r="C42" t="str">
            <v>Valor Catastral m2/mes</v>
          </cell>
          <cell r="D42" t="str">
            <v>Tarifa autorizada
 2016</v>
          </cell>
          <cell r="E42" t="str">
            <v>Dif. Valor catastral /Tarifa 2015</v>
          </cell>
        </row>
        <row r="43">
          <cell r="A43" t="str">
            <v>Zona centro.</v>
          </cell>
          <cell r="B43">
            <v>7615.1</v>
          </cell>
          <cell r="C43">
            <v>793</v>
          </cell>
          <cell r="D43">
            <v>370</v>
          </cell>
          <cell r="E43">
            <v>1.1432432432432433</v>
          </cell>
        </row>
        <row r="44">
          <cell r="A44" t="str">
            <v>Centro plazas y calles adyacentes.</v>
          </cell>
          <cell r="B44">
            <v>5615.19</v>
          </cell>
          <cell r="C44">
            <v>585</v>
          </cell>
          <cell r="D44">
            <v>272</v>
          </cell>
          <cell r="E44">
            <v>1.1507352941176472</v>
          </cell>
        </row>
        <row r="45">
          <cell r="A45" t="str">
            <v>Zonas diferentes al centro histórico</v>
          </cell>
          <cell r="B45">
            <v>3163.01</v>
          </cell>
          <cell r="C45">
            <v>329</v>
          </cell>
          <cell r="D45">
            <v>154</v>
          </cell>
          <cell r="E45">
            <v>1.1363636363636362</v>
          </cell>
        </row>
        <row r="47">
          <cell r="A47" t="str">
            <v>Resumen de propuesta</v>
          </cell>
        </row>
        <row r="49">
          <cell r="A49" t="str">
            <v>Zona</v>
          </cell>
          <cell r="B49" t="str">
            <v>Tarifa autorizada
 2016</v>
          </cell>
          <cell r="C49" t="str">
            <v>Valores catastrales</v>
          </cell>
          <cell r="D49" t="str">
            <v>V. Catastrales 
2 años</v>
          </cell>
          <cell r="E49" t="str">
            <v>V. Catastrales 
3 años</v>
          </cell>
        </row>
        <row r="50">
          <cell r="A50" t="str">
            <v>Zona centro.</v>
          </cell>
          <cell r="B50">
            <v>370</v>
          </cell>
          <cell r="C50">
            <v>793</v>
          </cell>
          <cell r="D50">
            <v>581.5</v>
          </cell>
          <cell r="E50">
            <v>511</v>
          </cell>
        </row>
        <row r="51">
          <cell r="A51" t="str">
            <v>Centro plazas y calles adyacentes.</v>
          </cell>
          <cell r="B51">
            <v>272</v>
          </cell>
          <cell r="C51">
            <v>585</v>
          </cell>
          <cell r="D51">
            <v>428.5</v>
          </cell>
          <cell r="E51">
            <v>376</v>
          </cell>
        </row>
        <row r="52">
          <cell r="A52" t="str">
            <v>Zonas diferentes al centro histórico</v>
          </cell>
          <cell r="B52">
            <v>154</v>
          </cell>
          <cell r="C52">
            <v>329</v>
          </cell>
          <cell r="D52">
            <v>241.5</v>
          </cell>
          <cell r="E52">
            <v>212</v>
          </cell>
        </row>
        <row r="54">
          <cell r="A54" t="str">
            <v>Incremento $ zona centro</v>
          </cell>
          <cell r="C54">
            <v>423</v>
          </cell>
          <cell r="D54">
            <v>211.5</v>
          </cell>
          <cell r="E54">
            <v>141</v>
          </cell>
        </row>
        <row r="55">
          <cell r="A55" t="str">
            <v>Incremento $ plazas y calles ady.</v>
          </cell>
          <cell r="C55">
            <v>313</v>
          </cell>
          <cell r="D55">
            <v>156.5</v>
          </cell>
          <cell r="E55">
            <v>104</v>
          </cell>
        </row>
        <row r="56">
          <cell r="A56" t="str">
            <v>Incremento $ zonas fid. Al centro</v>
          </cell>
          <cell r="C56">
            <v>175</v>
          </cell>
          <cell r="D56">
            <v>87.5</v>
          </cell>
          <cell r="E56">
            <v>58</v>
          </cell>
        </row>
        <row r="58">
          <cell r="A58" t="str">
            <v>Incremento % tarifa zona centro</v>
          </cell>
          <cell r="C58">
            <v>1.1432432432432433</v>
          </cell>
          <cell r="D58">
            <v>0.57162162162162167</v>
          </cell>
          <cell r="E58">
            <v>0.38108108108108119</v>
          </cell>
        </row>
        <row r="59">
          <cell r="A59" t="str">
            <v>Incremento % tarifa plazas y calles ady</v>
          </cell>
          <cell r="C59">
            <v>1.1507352941176472</v>
          </cell>
          <cell r="D59">
            <v>0.57536764705882359</v>
          </cell>
          <cell r="E59">
            <v>0.38235294117647056</v>
          </cell>
          <cell r="G59">
            <v>0.1399999999999999</v>
          </cell>
        </row>
        <row r="60">
          <cell r="A60" t="str">
            <v>Incremento % tarifa zonas dif al centro</v>
          </cell>
          <cell r="C60">
            <v>1.1363636363636362</v>
          </cell>
          <cell r="D60">
            <v>0.56818181818181812</v>
          </cell>
          <cell r="E60">
            <v>0.37662337662337664</v>
          </cell>
          <cell r="G60">
            <v>0.14000000000000012</v>
          </cell>
        </row>
        <row r="62">
          <cell r="A62" t="str">
            <v>Ingresos Mensuales</v>
          </cell>
          <cell r="B62">
            <v>272057.75999999989</v>
          </cell>
          <cell r="C62">
            <v>471006.96000000008</v>
          </cell>
          <cell r="D62">
            <v>371532.35999999993</v>
          </cell>
          <cell r="E62">
            <v>319583.87999999989</v>
          </cell>
          <cell r="G62">
            <v>319583.87999999989</v>
          </cell>
        </row>
        <row r="63">
          <cell r="A63" t="str">
            <v>Ingresos Anuales</v>
          </cell>
          <cell r="B63">
            <v>3264693.1199999987</v>
          </cell>
          <cell r="C63">
            <v>5652083.5200000014</v>
          </cell>
          <cell r="D63">
            <v>4458388.3199999994</v>
          </cell>
          <cell r="E63">
            <v>3835006.5599999987</v>
          </cell>
          <cell r="G63">
            <v>3835006.5599999987</v>
          </cell>
        </row>
        <row r="64">
          <cell r="A64" t="str">
            <v>incremento % ingresos</v>
          </cell>
          <cell r="C64">
            <v>0.73127559382978191</v>
          </cell>
          <cell r="D64">
            <v>0.36563779691489073</v>
          </cell>
          <cell r="E64">
            <v>0.17469128614453044</v>
          </cell>
          <cell r="G64">
            <v>0.17469128614453044</v>
          </cell>
        </row>
        <row r="65">
          <cell r="A65" t="str">
            <v>incremento $ ingresos</v>
          </cell>
          <cell r="C65">
            <v>2387390.4000000027</v>
          </cell>
          <cell r="D65">
            <v>1193695.2000000007</v>
          </cell>
          <cell r="E65">
            <v>570313.43999999994</v>
          </cell>
          <cell r="G65">
            <v>-623381.76000000071</v>
          </cell>
        </row>
        <row r="66">
          <cell r="G66" t="str">
            <v>Proyección de tarifa. Valores a 3 años</v>
          </cell>
        </row>
        <row r="67">
          <cell r="G67" t="str">
            <v>Zona</v>
          </cell>
          <cell r="I67" t="str">
            <v>Zona centro.</v>
          </cell>
          <cell r="J67" t="str">
            <v>Centro plazas y calles 
adyacentes.</v>
          </cell>
          <cell r="K67" t="str">
            <v>Zonas diferentes
 al centro histórico</v>
          </cell>
        </row>
        <row r="68">
          <cell r="G68" t="str">
            <v>Tarifa autorizada
 2015</v>
          </cell>
          <cell r="I68">
            <v>356</v>
          </cell>
          <cell r="J68">
            <v>262</v>
          </cell>
          <cell r="K68">
            <v>148</v>
          </cell>
        </row>
        <row r="69">
          <cell r="G69" t="str">
            <v>Propuesta
 2016</v>
          </cell>
          <cell r="I69">
            <v>443</v>
          </cell>
          <cell r="J69">
            <v>326</v>
          </cell>
          <cell r="K69">
            <v>184</v>
          </cell>
        </row>
        <row r="70">
          <cell r="G70" t="str">
            <v>Incremento $</v>
          </cell>
          <cell r="I70">
            <v>86.666666666666671</v>
          </cell>
          <cell r="J70">
            <v>64</v>
          </cell>
          <cell r="K70">
            <v>36</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192"/>
  <sheetViews>
    <sheetView showGridLines="0" tabSelected="1" zoomScale="70" zoomScaleNormal="70" zoomScalePageLayoutView="150" workbookViewId="0">
      <pane ySplit="1" topLeftCell="A2" activePane="bottomLeft" state="frozen"/>
      <selection pane="bottomLeft" activeCell="A2" sqref="A2"/>
    </sheetView>
  </sheetViews>
  <sheetFormatPr baseColWidth="10" defaultRowHeight="18"/>
  <cols>
    <col min="1" max="1" width="1.28515625" customWidth="1"/>
    <col min="2" max="2" width="27" style="9" customWidth="1"/>
    <col min="3" max="4" width="20.140625" style="9" customWidth="1"/>
    <col min="5" max="5" width="22.42578125" style="9" customWidth="1"/>
    <col min="6" max="6" width="40.5703125" style="9" customWidth="1"/>
    <col min="7" max="7" width="26.5703125" style="9" customWidth="1"/>
    <col min="8" max="8" width="12.42578125" customWidth="1"/>
    <col min="9" max="9" width="9.28515625" style="223" customWidth="1"/>
    <col min="10" max="10" width="17.7109375" style="235" customWidth="1"/>
    <col min="11" max="11" width="27" style="284" customWidth="1"/>
    <col min="12" max="13" width="21.28515625" style="284" customWidth="1"/>
    <col min="14" max="14" width="22.42578125" style="284" customWidth="1"/>
    <col min="15" max="15" width="40.5703125" style="284" customWidth="1"/>
    <col min="16" max="16" width="26.5703125" style="284" customWidth="1"/>
    <col min="17" max="17" width="25.28515625" style="256" bestFit="1" customWidth="1"/>
    <col min="18" max="18" width="17.42578125" bestFit="1" customWidth="1"/>
  </cols>
  <sheetData>
    <row r="1" spans="2:17" s="1" customFormat="1" ht="42" customHeight="1">
      <c r="B1" s="414" t="s">
        <v>0</v>
      </c>
      <c r="C1" s="414"/>
      <c r="D1" s="414"/>
      <c r="E1" s="414"/>
      <c r="F1" s="414"/>
      <c r="G1" s="414"/>
      <c r="H1" s="2">
        <v>3.5000000000000003E-2</v>
      </c>
      <c r="I1" s="222"/>
      <c r="J1" s="235" t="s">
        <v>916</v>
      </c>
      <c r="K1" s="422" t="s">
        <v>914</v>
      </c>
      <c r="L1" s="422"/>
      <c r="M1" s="422"/>
      <c r="N1" s="422"/>
      <c r="O1" s="422"/>
      <c r="P1" s="422"/>
      <c r="Q1" s="254">
        <v>3.5000000000000003E-2</v>
      </c>
    </row>
    <row r="2" spans="2:17" s="5" customFormat="1" ht="16.5" customHeight="1">
      <c r="B2" s="3"/>
      <c r="C2" s="4"/>
      <c r="D2" s="4"/>
      <c r="E2" s="4"/>
      <c r="F2" s="4"/>
      <c r="G2" s="4"/>
      <c r="I2" s="223"/>
      <c r="J2" s="235"/>
      <c r="K2" s="136"/>
      <c r="L2" s="52"/>
      <c r="M2" s="52"/>
      <c r="N2" s="52"/>
      <c r="O2" s="52"/>
      <c r="P2" s="52"/>
      <c r="Q2" s="255"/>
    </row>
    <row r="3" spans="2:17" s="5" customFormat="1">
      <c r="B3" s="6"/>
      <c r="C3" s="6"/>
      <c r="D3" s="6"/>
      <c r="E3" s="6"/>
      <c r="F3" s="6"/>
      <c r="G3" s="6"/>
      <c r="I3" s="223"/>
      <c r="J3" s="235"/>
      <c r="K3" s="52"/>
      <c r="L3" s="52"/>
      <c r="M3" s="52"/>
      <c r="N3" s="52"/>
      <c r="O3" s="52"/>
      <c r="P3" s="52"/>
      <c r="Q3" s="255"/>
    </row>
    <row r="4" spans="2:17">
      <c r="B4" s="415" t="s">
        <v>1</v>
      </c>
      <c r="C4" s="415"/>
      <c r="D4" s="415"/>
      <c r="E4" s="415"/>
      <c r="F4" s="415"/>
      <c r="G4" s="415"/>
      <c r="K4" s="361" t="s">
        <v>1</v>
      </c>
      <c r="L4" s="361"/>
      <c r="M4" s="361"/>
      <c r="N4" s="361"/>
      <c r="O4" s="361"/>
      <c r="P4" s="361"/>
    </row>
    <row r="5" spans="2:17">
      <c r="B5" s="415" t="s">
        <v>2</v>
      </c>
      <c r="C5" s="415"/>
      <c r="D5" s="415"/>
      <c r="E5" s="415"/>
      <c r="F5" s="415"/>
      <c r="G5" s="415"/>
      <c r="K5" s="361" t="s">
        <v>2</v>
      </c>
      <c r="L5" s="361"/>
      <c r="M5" s="361"/>
      <c r="N5" s="361"/>
      <c r="O5" s="361"/>
      <c r="P5" s="361"/>
    </row>
    <row r="6" spans="2:17" ht="62.25" customHeight="1">
      <c r="B6" s="419" t="s">
        <v>3</v>
      </c>
      <c r="C6" s="420"/>
      <c r="D6" s="420"/>
      <c r="E6" s="420"/>
      <c r="F6" s="420"/>
      <c r="G6" s="420"/>
      <c r="K6" s="423" t="s">
        <v>957</v>
      </c>
      <c r="L6" s="424"/>
      <c r="M6" s="424"/>
      <c r="N6" s="424"/>
      <c r="O6" s="424"/>
      <c r="P6" s="424"/>
    </row>
    <row r="7" spans="2:17" ht="15" customHeight="1">
      <c r="B7" s="7"/>
      <c r="C7" s="8"/>
      <c r="D7" s="8"/>
      <c r="E7" s="8"/>
      <c r="F7" s="8"/>
      <c r="G7" s="8"/>
      <c r="K7" s="257"/>
      <c r="L7" s="258"/>
      <c r="M7" s="258"/>
      <c r="N7" s="258"/>
      <c r="O7" s="258"/>
      <c r="P7" s="258"/>
    </row>
    <row r="8" spans="2:17" ht="22.5" customHeight="1">
      <c r="B8" s="11" t="s">
        <v>4</v>
      </c>
      <c r="C8" s="6"/>
      <c r="D8" s="6"/>
      <c r="E8" s="6"/>
      <c r="F8" s="10"/>
      <c r="G8" s="10"/>
      <c r="K8" s="259" t="s">
        <v>958</v>
      </c>
      <c r="L8" s="52"/>
      <c r="M8" s="52"/>
      <c r="N8" s="52"/>
      <c r="O8" s="260"/>
      <c r="P8" s="260"/>
    </row>
    <row r="9" spans="2:17" ht="22.5" customHeight="1">
      <c r="B9" s="409" t="s">
        <v>6</v>
      </c>
      <c r="C9" s="409"/>
      <c r="D9" s="409"/>
      <c r="E9" s="409"/>
      <c r="F9" s="409"/>
      <c r="G9" s="12" t="s">
        <v>7</v>
      </c>
      <c r="K9" s="425" t="s">
        <v>6</v>
      </c>
      <c r="L9" s="425"/>
      <c r="M9" s="425"/>
      <c r="N9" s="425"/>
      <c r="O9" s="425"/>
      <c r="P9" s="261" t="s">
        <v>948</v>
      </c>
    </row>
    <row r="10" spans="2:17" ht="22.5" customHeight="1">
      <c r="B10" s="13" t="s">
        <v>8</v>
      </c>
      <c r="C10" s="13"/>
      <c r="D10" s="13"/>
      <c r="E10" s="14"/>
      <c r="F10" s="14"/>
      <c r="G10" s="15">
        <v>89263328</v>
      </c>
      <c r="H10" s="16"/>
      <c r="K10" s="13" t="s">
        <v>8</v>
      </c>
      <c r="L10" s="13"/>
      <c r="M10" s="13"/>
      <c r="N10" s="262"/>
      <c r="O10" s="262"/>
      <c r="P10" s="263">
        <v>85964642.449999988</v>
      </c>
      <c r="Q10" s="264">
        <f>P10/G10-1</f>
        <v>-3.6954543639690529E-2</v>
      </c>
    </row>
    <row r="11" spans="2:17" ht="22.5" customHeight="1">
      <c r="B11" s="19"/>
      <c r="C11" s="20" t="s">
        <v>9</v>
      </c>
      <c r="D11" s="20"/>
      <c r="E11" s="21"/>
      <c r="F11" s="21"/>
      <c r="G11" s="22">
        <v>2318792</v>
      </c>
      <c r="K11" s="19"/>
      <c r="L11" s="20" t="s">
        <v>9</v>
      </c>
      <c r="M11" s="20"/>
      <c r="N11" s="265"/>
      <c r="O11" s="265"/>
      <c r="P11" s="266">
        <v>1410829</v>
      </c>
    </row>
    <row r="12" spans="2:17" ht="22.5" customHeight="1">
      <c r="B12" s="23"/>
      <c r="C12" s="23"/>
      <c r="D12" s="23" t="s">
        <v>10</v>
      </c>
      <c r="E12" s="24"/>
      <c r="F12" s="24"/>
      <c r="G12" s="25">
        <v>43582</v>
      </c>
      <c r="K12" s="23"/>
      <c r="L12" s="23"/>
      <c r="M12" s="23" t="s">
        <v>10</v>
      </c>
      <c r="N12" s="267"/>
      <c r="O12" s="267"/>
      <c r="P12" s="268">
        <v>43582</v>
      </c>
    </row>
    <row r="13" spans="2:17" ht="22.5" customHeight="1">
      <c r="B13" s="23"/>
      <c r="C13" s="23"/>
      <c r="D13" s="23" t="s">
        <v>12</v>
      </c>
      <c r="E13" s="26"/>
      <c r="F13" s="26"/>
      <c r="G13" s="27">
        <v>2275210</v>
      </c>
      <c r="K13" s="23"/>
      <c r="L13" s="23"/>
      <c r="M13" s="23" t="s">
        <v>12</v>
      </c>
      <c r="N13" s="269"/>
      <c r="O13" s="269"/>
      <c r="P13" s="270">
        <v>1367247</v>
      </c>
    </row>
    <row r="14" spans="2:17" ht="22.5" customHeight="1">
      <c r="B14" s="19"/>
      <c r="C14" s="20" t="s">
        <v>14</v>
      </c>
      <c r="D14" s="20"/>
      <c r="E14" s="21"/>
      <c r="F14" s="21"/>
      <c r="G14" s="22">
        <v>75544266</v>
      </c>
      <c r="K14" s="19"/>
      <c r="L14" s="20" t="s">
        <v>14</v>
      </c>
      <c r="M14" s="20"/>
      <c r="N14" s="265"/>
      <c r="O14" s="265"/>
      <c r="P14" s="266">
        <v>72707807.849999994</v>
      </c>
    </row>
    <row r="15" spans="2:17" ht="22.5" customHeight="1">
      <c r="B15" s="23"/>
      <c r="C15" s="23"/>
      <c r="D15" s="23" t="s">
        <v>15</v>
      </c>
      <c r="E15" s="24"/>
      <c r="F15" s="24"/>
      <c r="G15" s="25">
        <v>74859739</v>
      </c>
      <c r="K15" s="23"/>
      <c r="L15" s="23"/>
      <c r="M15" s="23" t="s">
        <v>15</v>
      </c>
      <c r="N15" s="267"/>
      <c r="O15" s="267"/>
      <c r="P15" s="268">
        <v>72023280.849999994</v>
      </c>
    </row>
    <row r="16" spans="2:17" ht="22.5" customHeight="1">
      <c r="B16" s="23"/>
      <c r="C16" s="23"/>
      <c r="D16" s="23" t="s">
        <v>17</v>
      </c>
      <c r="E16" s="26"/>
      <c r="F16" s="26"/>
      <c r="G16" s="27">
        <v>684527</v>
      </c>
      <c r="K16" s="23"/>
      <c r="L16" s="23"/>
      <c r="M16" s="23" t="s">
        <v>17</v>
      </c>
      <c r="N16" s="269"/>
      <c r="O16" s="269"/>
      <c r="P16" s="270">
        <v>684527</v>
      </c>
    </row>
    <row r="17" spans="2:17" ht="22.5" customHeight="1">
      <c r="B17" s="19"/>
      <c r="C17" s="20" t="s">
        <v>18</v>
      </c>
      <c r="D17" s="20"/>
      <c r="E17" s="21"/>
      <c r="F17" s="21"/>
      <c r="G17" s="22">
        <v>6599575</v>
      </c>
      <c r="K17" s="19"/>
      <c r="L17" s="20" t="s">
        <v>18</v>
      </c>
      <c r="M17" s="20"/>
      <c r="N17" s="265"/>
      <c r="O17" s="265"/>
      <c r="P17" s="266">
        <v>7041285</v>
      </c>
    </row>
    <row r="18" spans="2:17" ht="22.5" customHeight="1">
      <c r="B18" s="23"/>
      <c r="C18" s="23"/>
      <c r="D18" s="23" t="s">
        <v>19</v>
      </c>
      <c r="E18" s="28"/>
      <c r="F18" s="28"/>
      <c r="G18" s="29">
        <v>6558290</v>
      </c>
      <c r="K18" s="23"/>
      <c r="L18" s="23"/>
      <c r="M18" s="23" t="s">
        <v>19</v>
      </c>
      <c r="N18" s="271"/>
      <c r="O18" s="271"/>
      <c r="P18" s="272">
        <v>7000000</v>
      </c>
    </row>
    <row r="19" spans="2:17" ht="22.5" customHeight="1">
      <c r="B19" s="23"/>
      <c r="C19" s="23"/>
      <c r="D19" s="23" t="s">
        <v>20</v>
      </c>
      <c r="E19" s="24"/>
      <c r="F19" s="24"/>
      <c r="G19" s="25">
        <v>41285</v>
      </c>
      <c r="K19" s="23"/>
      <c r="L19" s="23"/>
      <c r="M19" s="23" t="s">
        <v>20</v>
      </c>
      <c r="N19" s="267"/>
      <c r="O19" s="267"/>
      <c r="P19" s="268">
        <v>41285</v>
      </c>
    </row>
    <row r="20" spans="2:17" ht="22.5" customHeight="1">
      <c r="B20" s="19"/>
      <c r="C20" s="20" t="s">
        <v>21</v>
      </c>
      <c r="D20" s="20"/>
      <c r="E20" s="21"/>
      <c r="F20" s="21"/>
      <c r="G20" s="22">
        <v>4800695</v>
      </c>
      <c r="K20" s="19"/>
      <c r="L20" s="20" t="s">
        <v>21</v>
      </c>
      <c r="M20" s="20"/>
      <c r="N20" s="265"/>
      <c r="O20" s="265"/>
      <c r="P20" s="266">
        <v>4804720.5999999996</v>
      </c>
    </row>
    <row r="21" spans="2:17" ht="22.5" customHeight="1">
      <c r="B21" s="23"/>
      <c r="C21" s="23"/>
      <c r="D21" s="23" t="s">
        <v>22</v>
      </c>
      <c r="E21" s="26"/>
      <c r="F21" s="26"/>
      <c r="G21" s="27">
        <v>3802860</v>
      </c>
      <c r="K21" s="23"/>
      <c r="L21" s="23"/>
      <c r="M21" s="23" t="s">
        <v>22</v>
      </c>
      <c r="N21" s="269"/>
      <c r="O21" s="269"/>
      <c r="P21" s="270">
        <v>3802860</v>
      </c>
    </row>
    <row r="22" spans="2:17" ht="22.5" customHeight="1">
      <c r="B22" s="23"/>
      <c r="C22" s="23"/>
      <c r="D22" s="23" t="s">
        <v>23</v>
      </c>
      <c r="E22" s="26"/>
      <c r="F22" s="26"/>
      <c r="G22" s="27">
        <v>120390</v>
      </c>
      <c r="K22" s="23"/>
      <c r="L22" s="23"/>
      <c r="M22" s="23" t="s">
        <v>23</v>
      </c>
      <c r="N22" s="269"/>
      <c r="O22" s="269"/>
      <c r="P22" s="270">
        <v>125205.6</v>
      </c>
    </row>
    <row r="23" spans="2:17" ht="22.5" customHeight="1">
      <c r="B23" s="23"/>
      <c r="C23" s="23"/>
      <c r="D23" s="23" t="s">
        <v>24</v>
      </c>
      <c r="E23" s="26"/>
      <c r="F23" s="26"/>
      <c r="G23" s="27">
        <v>877445</v>
      </c>
      <c r="K23" s="23"/>
      <c r="L23" s="23"/>
      <c r="M23" s="23" t="s">
        <v>24</v>
      </c>
      <c r="N23" s="269"/>
      <c r="O23" s="269"/>
      <c r="P23" s="270">
        <v>876655</v>
      </c>
    </row>
    <row r="24" spans="2:17" ht="22.5" customHeight="1">
      <c r="B24" s="13" t="s">
        <v>25</v>
      </c>
      <c r="C24" s="13"/>
      <c r="D24" s="13"/>
      <c r="E24" s="14"/>
      <c r="F24" s="14"/>
      <c r="G24" s="15">
        <v>106460689</v>
      </c>
      <c r="H24" s="30"/>
      <c r="K24" s="13" t="s">
        <v>25</v>
      </c>
      <c r="L24" s="13"/>
      <c r="M24" s="13"/>
      <c r="N24" s="262"/>
      <c r="O24" s="262"/>
      <c r="P24" s="263">
        <v>93943611</v>
      </c>
      <c r="Q24" s="273">
        <f>P24/G24-1</f>
        <v>-0.11757464767112302</v>
      </c>
    </row>
    <row r="25" spans="2:17" ht="22.5" customHeight="1">
      <c r="B25" s="19"/>
      <c r="C25" s="20" t="s">
        <v>26</v>
      </c>
      <c r="D25" s="20"/>
      <c r="E25" s="21"/>
      <c r="F25" s="21"/>
      <c r="G25" s="22">
        <v>61596398</v>
      </c>
      <c r="K25" s="19"/>
      <c r="L25" s="20" t="s">
        <v>26</v>
      </c>
      <c r="M25" s="20"/>
      <c r="N25" s="265"/>
      <c r="O25" s="265"/>
      <c r="P25" s="266">
        <v>47436478</v>
      </c>
      <c r="Q25" s="274"/>
    </row>
    <row r="26" spans="2:17" ht="22.5" customHeight="1">
      <c r="B26" s="23"/>
      <c r="C26" s="23"/>
      <c r="D26" s="23" t="s">
        <v>27</v>
      </c>
      <c r="E26" s="31"/>
      <c r="F26" s="31"/>
      <c r="G26" s="27">
        <v>9124661</v>
      </c>
      <c r="K26" s="23"/>
      <c r="L26" s="23"/>
      <c r="M26" s="23" t="s">
        <v>27</v>
      </c>
      <c r="N26" s="275"/>
      <c r="O26" s="275"/>
      <c r="P26" s="270">
        <v>8464741</v>
      </c>
      <c r="Q26" s="274"/>
    </row>
    <row r="27" spans="2:17" ht="22.5" customHeight="1">
      <c r="B27" s="23"/>
      <c r="C27" s="23"/>
      <c r="D27" s="23" t="s">
        <v>28</v>
      </c>
      <c r="E27" s="31"/>
      <c r="F27" s="31"/>
      <c r="G27" s="27">
        <v>52471737</v>
      </c>
      <c r="K27" s="23"/>
      <c r="L27" s="23"/>
      <c r="M27" s="23" t="s">
        <v>28</v>
      </c>
      <c r="N27" s="275"/>
      <c r="O27" s="275"/>
      <c r="P27" s="270">
        <v>38971737</v>
      </c>
      <c r="Q27" s="274"/>
    </row>
    <row r="28" spans="2:17" ht="22.5" customHeight="1">
      <c r="B28" s="19"/>
      <c r="C28" s="20" t="s">
        <v>29</v>
      </c>
      <c r="D28" s="20"/>
      <c r="E28" s="21"/>
      <c r="F28" s="21"/>
      <c r="G28" s="22">
        <v>43090143</v>
      </c>
      <c r="K28" s="19"/>
      <c r="L28" s="20" t="s">
        <v>29</v>
      </c>
      <c r="M28" s="20"/>
      <c r="N28" s="265"/>
      <c r="O28" s="265"/>
      <c r="P28" s="266">
        <v>44851734</v>
      </c>
      <c r="Q28" s="274"/>
    </row>
    <row r="29" spans="2:17" ht="22.5" customHeight="1">
      <c r="B29" s="23"/>
      <c r="C29" s="23"/>
      <c r="D29" s="23" t="s">
        <v>30</v>
      </c>
      <c r="E29" s="24"/>
      <c r="F29" s="24"/>
      <c r="G29" s="25">
        <v>840990</v>
      </c>
      <c r="K29" s="23"/>
      <c r="L29" s="23"/>
      <c r="M29" s="23" t="s">
        <v>30</v>
      </c>
      <c r="N29" s="267"/>
      <c r="O29" s="267"/>
      <c r="P29" s="268">
        <v>840990</v>
      </c>
      <c r="Q29" s="274"/>
    </row>
    <row r="30" spans="2:17" ht="22.5" customHeight="1">
      <c r="B30" s="23"/>
      <c r="C30" s="23"/>
      <c r="D30" s="23" t="s">
        <v>31</v>
      </c>
      <c r="E30" s="26"/>
      <c r="F30" s="26"/>
      <c r="G30" s="27">
        <v>1194961</v>
      </c>
      <c r="K30" s="23"/>
      <c r="L30" s="23"/>
      <c r="M30" s="23" t="s">
        <v>31</v>
      </c>
      <c r="N30" s="269"/>
      <c r="O30" s="269"/>
      <c r="P30" s="270">
        <v>1194961</v>
      </c>
      <c r="Q30" s="274"/>
    </row>
    <row r="31" spans="2:17" ht="22.5" customHeight="1">
      <c r="B31" s="23"/>
      <c r="C31" s="23"/>
      <c r="D31" s="23" t="s">
        <v>32</v>
      </c>
      <c r="E31" s="28"/>
      <c r="F31" s="28"/>
      <c r="G31" s="29">
        <v>1309927</v>
      </c>
      <c r="K31" s="23"/>
      <c r="L31" s="23"/>
      <c r="M31" s="23" t="s">
        <v>32</v>
      </c>
      <c r="N31" s="271"/>
      <c r="O31" s="271"/>
      <c r="P31" s="272">
        <v>1309927</v>
      </c>
      <c r="Q31" s="274"/>
    </row>
    <row r="32" spans="2:17" ht="22.5" customHeight="1">
      <c r="B32" s="23"/>
      <c r="C32" s="23"/>
      <c r="D32" s="23" t="s">
        <v>33</v>
      </c>
      <c r="E32" s="24"/>
      <c r="F32" s="24"/>
      <c r="G32" s="25">
        <v>3367335</v>
      </c>
      <c r="K32" s="23"/>
      <c r="L32" s="23"/>
      <c r="M32" s="23" t="s">
        <v>33</v>
      </c>
      <c r="N32" s="267"/>
      <c r="O32" s="267"/>
      <c r="P32" s="268">
        <v>3367335</v>
      </c>
      <c r="Q32" s="274"/>
    </row>
    <row r="33" spans="2:17" ht="22.5" customHeight="1">
      <c r="B33" s="23"/>
      <c r="C33" s="23"/>
      <c r="D33" s="23" t="s">
        <v>34</v>
      </c>
      <c r="E33" s="26"/>
      <c r="F33" s="26"/>
      <c r="G33" s="27">
        <v>381753</v>
      </c>
      <c r="K33" s="23"/>
      <c r="L33" s="23"/>
      <c r="M33" s="23" t="s">
        <v>34</v>
      </c>
      <c r="N33" s="269"/>
      <c r="O33" s="269"/>
      <c r="P33" s="270">
        <v>381753</v>
      </c>
      <c r="Q33" s="274"/>
    </row>
    <row r="34" spans="2:17" ht="22.5" customHeight="1">
      <c r="B34" s="23"/>
      <c r="C34" s="23"/>
      <c r="D34" s="23" t="s">
        <v>35</v>
      </c>
      <c r="E34" s="26"/>
      <c r="F34" s="26"/>
      <c r="G34" s="27">
        <v>416540</v>
      </c>
      <c r="K34" s="23"/>
      <c r="L34" s="23"/>
      <c r="M34" s="23" t="s">
        <v>35</v>
      </c>
      <c r="N34" s="269"/>
      <c r="O34" s="269"/>
      <c r="P34" s="270">
        <v>416540</v>
      </c>
      <c r="Q34" s="274"/>
    </row>
    <row r="35" spans="2:17" ht="22.5" customHeight="1">
      <c r="B35" s="23"/>
      <c r="C35" s="23"/>
      <c r="D35" s="23" t="s">
        <v>36</v>
      </c>
      <c r="E35" s="24"/>
      <c r="F35" s="24"/>
      <c r="G35" s="25">
        <v>6814797</v>
      </c>
      <c r="K35" s="23"/>
      <c r="L35" s="23"/>
      <c r="M35" s="23" t="s">
        <v>36</v>
      </c>
      <c r="N35" s="267"/>
      <c r="O35" s="267"/>
      <c r="P35" s="268">
        <v>6814797</v>
      </c>
      <c r="Q35" s="274"/>
    </row>
    <row r="36" spans="2:17" ht="22.5" customHeight="1">
      <c r="B36" s="23"/>
      <c r="C36" s="23"/>
      <c r="D36" s="23" t="s">
        <v>37</v>
      </c>
      <c r="E36" s="26"/>
      <c r="F36" s="26"/>
      <c r="G36" s="27">
        <v>139036</v>
      </c>
      <c r="K36" s="23"/>
      <c r="L36" s="23"/>
      <c r="M36" s="23" t="s">
        <v>37</v>
      </c>
      <c r="N36" s="269"/>
      <c r="O36" s="269"/>
      <c r="P36" s="270">
        <v>139036</v>
      </c>
      <c r="Q36" s="274"/>
    </row>
    <row r="37" spans="2:17" ht="22.5" customHeight="1">
      <c r="B37" s="23"/>
      <c r="C37" s="23"/>
      <c r="D37" s="23" t="s">
        <v>38</v>
      </c>
      <c r="E37" s="24"/>
      <c r="F37" s="24"/>
      <c r="G37" s="25">
        <v>568722</v>
      </c>
      <c r="K37" s="23"/>
      <c r="L37" s="23"/>
      <c r="M37" s="23" t="s">
        <v>38</v>
      </c>
      <c r="N37" s="267"/>
      <c r="O37" s="267"/>
      <c r="P37" s="268">
        <v>568722</v>
      </c>
      <c r="Q37" s="274"/>
    </row>
    <row r="38" spans="2:17" ht="22.5" customHeight="1">
      <c r="B38" s="23"/>
      <c r="C38" s="23"/>
      <c r="D38" s="23" t="s">
        <v>39</v>
      </c>
      <c r="E38" s="26"/>
      <c r="F38" s="26"/>
      <c r="G38" s="27">
        <v>7710174</v>
      </c>
      <c r="K38" s="23"/>
      <c r="L38" s="23"/>
      <c r="M38" s="23" t="s">
        <v>39</v>
      </c>
      <c r="N38" s="269"/>
      <c r="O38" s="269"/>
      <c r="P38" s="270">
        <v>7710174</v>
      </c>
      <c r="Q38" s="274"/>
    </row>
    <row r="39" spans="2:17" ht="22.5" customHeight="1">
      <c r="B39" s="23"/>
      <c r="C39" s="23"/>
      <c r="D39" s="23" t="s">
        <v>40</v>
      </c>
      <c r="E39" s="26"/>
      <c r="F39" s="26"/>
      <c r="G39" s="27">
        <v>575676</v>
      </c>
      <c r="K39" s="23"/>
      <c r="L39" s="23"/>
      <c r="M39" s="23" t="s">
        <v>40</v>
      </c>
      <c r="N39" s="269"/>
      <c r="O39" s="269"/>
      <c r="P39" s="270">
        <v>575676</v>
      </c>
      <c r="Q39" s="274"/>
    </row>
    <row r="40" spans="2:17" ht="22.5" customHeight="1">
      <c r="B40" s="23"/>
      <c r="C40" s="23"/>
      <c r="D40" s="23" t="s">
        <v>41</v>
      </c>
      <c r="E40" s="21"/>
      <c r="F40" s="21"/>
      <c r="G40" s="32">
        <v>12790</v>
      </c>
      <c r="K40" s="23"/>
      <c r="L40" s="23"/>
      <c r="M40" s="23" t="s">
        <v>41</v>
      </c>
      <c r="N40" s="265"/>
      <c r="O40" s="265"/>
      <c r="P40" s="276">
        <v>12790</v>
      </c>
      <c r="Q40" s="274"/>
    </row>
    <row r="41" spans="2:17" ht="22.5" customHeight="1">
      <c r="B41" s="23"/>
      <c r="C41" s="23"/>
      <c r="D41" s="23" t="s">
        <v>42</v>
      </c>
      <c r="E41" s="33"/>
      <c r="F41" s="34"/>
      <c r="G41" s="29">
        <v>834548</v>
      </c>
      <c r="K41" s="23"/>
      <c r="L41" s="23"/>
      <c r="M41" s="23" t="s">
        <v>42</v>
      </c>
      <c r="N41" s="277"/>
      <c r="O41" s="278"/>
      <c r="P41" s="272">
        <v>834548</v>
      </c>
      <c r="Q41" s="274"/>
    </row>
    <row r="42" spans="2:17" ht="22.5" customHeight="1">
      <c r="B42" s="23"/>
      <c r="C42" s="23"/>
      <c r="D42" s="23" t="s">
        <v>43</v>
      </c>
      <c r="E42" s="35"/>
      <c r="F42" s="36"/>
      <c r="G42" s="25">
        <v>2353048</v>
      </c>
      <c r="K42" s="23"/>
      <c r="L42" s="23"/>
      <c r="M42" s="23" t="s">
        <v>43</v>
      </c>
      <c r="N42" s="279"/>
      <c r="O42" s="280"/>
      <c r="P42" s="268">
        <v>0</v>
      </c>
      <c r="Q42" s="274"/>
    </row>
    <row r="43" spans="2:17" ht="22.5" customHeight="1">
      <c r="B43" s="23"/>
      <c r="C43" s="23"/>
      <c r="D43" s="23" t="s">
        <v>44</v>
      </c>
      <c r="E43" s="26"/>
      <c r="F43" s="26"/>
      <c r="G43" s="27">
        <v>66685</v>
      </c>
      <c r="K43" s="23"/>
      <c r="L43" s="23"/>
      <c r="M43" s="23" t="s">
        <v>44</v>
      </c>
      <c r="N43" s="269"/>
      <c r="O43" s="269"/>
      <c r="P43" s="270">
        <v>66685</v>
      </c>
      <c r="Q43" s="274"/>
    </row>
    <row r="44" spans="2:17" ht="22.5" customHeight="1">
      <c r="B44" s="23"/>
      <c r="C44" s="23"/>
      <c r="D44" s="23" t="s">
        <v>45</v>
      </c>
      <c r="E44" s="26"/>
      <c r="F44" s="26"/>
      <c r="G44" s="27">
        <v>950066</v>
      </c>
      <c r="K44" s="23"/>
      <c r="L44" s="23"/>
      <c r="M44" s="23" t="s">
        <v>45</v>
      </c>
      <c r="N44" s="269"/>
      <c r="O44" s="269"/>
      <c r="P44" s="270">
        <v>950066</v>
      </c>
      <c r="Q44" s="274"/>
    </row>
    <row r="45" spans="2:17" ht="22.5" customHeight="1">
      <c r="B45" s="23"/>
      <c r="C45" s="23"/>
      <c r="D45" s="23" t="s">
        <v>46</v>
      </c>
      <c r="E45" s="35"/>
      <c r="F45" s="36"/>
      <c r="G45" s="25">
        <v>14885361</v>
      </c>
      <c r="K45" s="23"/>
      <c r="L45" s="23"/>
      <c r="M45" s="23" t="s">
        <v>46</v>
      </c>
      <c r="N45" s="279"/>
      <c r="O45" s="280"/>
      <c r="P45" s="268">
        <v>19000000</v>
      </c>
      <c r="Q45" s="274"/>
    </row>
    <row r="46" spans="2:17" ht="22.5" customHeight="1">
      <c r="B46" s="23"/>
      <c r="C46" s="23"/>
      <c r="D46" s="23" t="s">
        <v>47</v>
      </c>
      <c r="E46" s="26"/>
      <c r="F46" s="26"/>
      <c r="G46" s="27">
        <v>667734</v>
      </c>
      <c r="K46" s="23"/>
      <c r="L46" s="23"/>
      <c r="M46" s="23" t="s">
        <v>47</v>
      </c>
      <c r="N46" s="269"/>
      <c r="O46" s="269"/>
      <c r="P46" s="270">
        <v>667734</v>
      </c>
      <c r="Q46" s="274"/>
    </row>
    <row r="47" spans="2:17" ht="22.5" customHeight="1">
      <c r="B47" s="19"/>
      <c r="C47" s="20" t="s">
        <v>29</v>
      </c>
      <c r="D47" s="20"/>
      <c r="E47" s="21"/>
      <c r="F47" s="21"/>
      <c r="G47" s="22">
        <v>563247</v>
      </c>
      <c r="K47" s="19"/>
      <c r="L47" s="20" t="s">
        <v>29</v>
      </c>
      <c r="M47" s="20"/>
      <c r="N47" s="265"/>
      <c r="O47" s="265"/>
      <c r="P47" s="266">
        <v>444498</v>
      </c>
      <c r="Q47" s="274"/>
    </row>
    <row r="48" spans="2:17" ht="22.5" customHeight="1">
      <c r="B48" s="19"/>
      <c r="C48" s="20" t="s">
        <v>48</v>
      </c>
      <c r="D48" s="20"/>
      <c r="E48" s="21"/>
      <c r="F48" s="21"/>
      <c r="G48" s="22">
        <v>1210901</v>
      </c>
      <c r="K48" s="19"/>
      <c r="L48" s="20" t="s">
        <v>48</v>
      </c>
      <c r="M48" s="20"/>
      <c r="N48" s="265"/>
      <c r="O48" s="265"/>
      <c r="P48" s="266">
        <v>1210901</v>
      </c>
      <c r="Q48" s="274"/>
    </row>
    <row r="49" spans="2:17" ht="22.5" customHeight="1">
      <c r="B49" s="13" t="s">
        <v>49</v>
      </c>
      <c r="C49" s="13"/>
      <c r="D49" s="13"/>
      <c r="E49" s="37"/>
      <c r="F49" s="37"/>
      <c r="G49" s="38">
        <v>9752872</v>
      </c>
      <c r="H49" s="30"/>
      <c r="K49" s="13" t="s">
        <v>49</v>
      </c>
      <c r="L49" s="13"/>
      <c r="M49" s="13"/>
      <c r="N49" s="281"/>
      <c r="O49" s="281"/>
      <c r="P49" s="263">
        <v>7532872</v>
      </c>
      <c r="Q49" s="273">
        <f>P49/G49-1</f>
        <v>-0.2276252574626223</v>
      </c>
    </row>
    <row r="50" spans="2:17" ht="22.5" customHeight="1">
      <c r="B50" s="19"/>
      <c r="C50" s="20" t="s">
        <v>50</v>
      </c>
      <c r="D50" s="20"/>
      <c r="E50" s="21"/>
      <c r="F50" s="21"/>
      <c r="G50" s="22">
        <v>9500000</v>
      </c>
      <c r="K50" s="19"/>
      <c r="L50" s="20" t="s">
        <v>50</v>
      </c>
      <c r="M50" s="20"/>
      <c r="N50" s="265"/>
      <c r="O50" s="265"/>
      <c r="P50" s="266">
        <v>7280000</v>
      </c>
      <c r="Q50" s="274"/>
    </row>
    <row r="51" spans="2:17" ht="22.5" customHeight="1">
      <c r="B51" s="19"/>
      <c r="C51" s="20" t="s">
        <v>51</v>
      </c>
      <c r="D51" s="20"/>
      <c r="E51" s="21"/>
      <c r="F51" s="21"/>
      <c r="G51" s="22">
        <v>156519</v>
      </c>
      <c r="K51" s="19"/>
      <c r="L51" s="20" t="s">
        <v>51</v>
      </c>
      <c r="M51" s="20"/>
      <c r="N51" s="265"/>
      <c r="O51" s="265"/>
      <c r="P51" s="266">
        <v>156519</v>
      </c>
      <c r="Q51" s="274"/>
    </row>
    <row r="52" spans="2:17" ht="22.5" customHeight="1">
      <c r="B52" s="19"/>
      <c r="C52" s="20" t="s">
        <v>52</v>
      </c>
      <c r="D52" s="20"/>
      <c r="E52" s="21"/>
      <c r="F52" s="21"/>
      <c r="G52" s="22">
        <v>1577</v>
      </c>
      <c r="K52" s="19"/>
      <c r="L52" s="20" t="s">
        <v>52</v>
      </c>
      <c r="M52" s="20"/>
      <c r="N52" s="265"/>
      <c r="O52" s="265"/>
      <c r="P52" s="266">
        <v>1577</v>
      </c>
      <c r="Q52" s="274"/>
    </row>
    <row r="53" spans="2:17" ht="22.5" customHeight="1">
      <c r="B53" s="19"/>
      <c r="C53" s="20" t="s">
        <v>53</v>
      </c>
      <c r="D53" s="20"/>
      <c r="E53" s="21"/>
      <c r="F53" s="21"/>
      <c r="G53" s="22">
        <v>94776</v>
      </c>
      <c r="K53" s="19"/>
      <c r="L53" s="20" t="s">
        <v>53</v>
      </c>
      <c r="M53" s="20"/>
      <c r="N53" s="265"/>
      <c r="O53" s="265"/>
      <c r="P53" s="266">
        <v>94776</v>
      </c>
      <c r="Q53" s="274"/>
    </row>
    <row r="54" spans="2:17" ht="22.5" customHeight="1">
      <c r="B54" s="13" t="s">
        <v>54</v>
      </c>
      <c r="C54" s="13"/>
      <c r="D54" s="13"/>
      <c r="E54" s="14"/>
      <c r="F54" s="14"/>
      <c r="G54" s="15">
        <v>10643099</v>
      </c>
      <c r="H54" s="30"/>
      <c r="K54" s="13" t="s">
        <v>54</v>
      </c>
      <c r="L54" s="13"/>
      <c r="M54" s="13"/>
      <c r="N54" s="262"/>
      <c r="O54" s="262"/>
      <c r="P54" s="263">
        <v>13712433.84</v>
      </c>
      <c r="Q54" s="273">
        <f>P54/G54-1</f>
        <v>0.28838732403034117</v>
      </c>
    </row>
    <row r="55" spans="2:17" ht="22.5" customHeight="1">
      <c r="B55" s="19"/>
      <c r="C55" s="20" t="s">
        <v>54</v>
      </c>
      <c r="D55" s="20"/>
      <c r="E55" s="21"/>
      <c r="F55" s="21"/>
      <c r="G55" s="22">
        <v>212848</v>
      </c>
      <c r="K55" s="19"/>
      <c r="L55" s="20" t="s">
        <v>54</v>
      </c>
      <c r="M55" s="20"/>
      <c r="N55" s="265"/>
      <c r="O55" s="265"/>
      <c r="P55" s="266">
        <v>212848</v>
      </c>
      <c r="Q55" s="274"/>
    </row>
    <row r="56" spans="2:17" ht="22.5" customHeight="1">
      <c r="B56" s="23"/>
      <c r="C56" s="23"/>
      <c r="D56" s="23" t="s">
        <v>56</v>
      </c>
      <c r="E56" s="24"/>
      <c r="F56" s="24"/>
      <c r="G56" s="25">
        <v>204173</v>
      </c>
      <c r="K56" s="23"/>
      <c r="L56" s="23"/>
      <c r="M56" s="23" t="s">
        <v>56</v>
      </c>
      <c r="N56" s="267"/>
      <c r="O56" s="267"/>
      <c r="P56" s="268">
        <v>204173</v>
      </c>
      <c r="Q56" s="274"/>
    </row>
    <row r="57" spans="2:17" ht="22.5" customHeight="1">
      <c r="B57" s="23"/>
      <c r="C57" s="23"/>
      <c r="D57" s="23" t="s">
        <v>57</v>
      </c>
      <c r="E57" s="24"/>
      <c r="F57" s="24"/>
      <c r="G57" s="25">
        <v>8675</v>
      </c>
      <c r="K57" s="23"/>
      <c r="L57" s="23"/>
      <c r="M57" s="23" t="s">
        <v>57</v>
      </c>
      <c r="N57" s="267"/>
      <c r="O57" s="267"/>
      <c r="P57" s="268">
        <v>8675</v>
      </c>
      <c r="Q57" s="274"/>
    </row>
    <row r="58" spans="2:17" ht="22.5" customHeight="1">
      <c r="B58" s="19"/>
      <c r="C58" s="20" t="s">
        <v>58</v>
      </c>
      <c r="D58" s="20"/>
      <c r="E58" s="21"/>
      <c r="F58" s="21"/>
      <c r="G58" s="22">
        <v>10430251</v>
      </c>
      <c r="K58" s="19"/>
      <c r="L58" s="20" t="s">
        <v>58</v>
      </c>
      <c r="M58" s="20"/>
      <c r="N58" s="265"/>
      <c r="O58" s="265"/>
      <c r="P58" s="266">
        <v>13499585.84</v>
      </c>
      <c r="Q58" s="274"/>
    </row>
    <row r="59" spans="2:17" ht="22.5" customHeight="1">
      <c r="B59" s="23"/>
      <c r="C59" s="23"/>
      <c r="D59" s="23" t="s">
        <v>23</v>
      </c>
      <c r="E59" s="26"/>
      <c r="F59" s="26"/>
      <c r="G59" s="27">
        <v>10386331</v>
      </c>
      <c r="K59" s="23"/>
      <c r="L59" s="23"/>
      <c r="M59" s="23" t="s">
        <v>23</v>
      </c>
      <c r="N59" s="269"/>
      <c r="O59" s="269"/>
      <c r="P59" s="270">
        <v>13455665.84</v>
      </c>
      <c r="Q59" s="274"/>
    </row>
    <row r="60" spans="2:17" ht="22.5" customHeight="1">
      <c r="B60" s="23"/>
      <c r="C60" s="23"/>
      <c r="D60" s="23" t="s">
        <v>24</v>
      </c>
      <c r="E60" s="26"/>
      <c r="F60" s="26"/>
      <c r="G60" s="27">
        <v>43920</v>
      </c>
      <c r="K60" s="23"/>
      <c r="L60" s="23"/>
      <c r="M60" s="23" t="s">
        <v>24</v>
      </c>
      <c r="N60" s="269"/>
      <c r="O60" s="269"/>
      <c r="P60" s="270">
        <v>43920</v>
      </c>
      <c r="Q60" s="274"/>
    </row>
    <row r="61" spans="2:17" ht="34.5" customHeight="1">
      <c r="B61" s="417" t="s">
        <v>59</v>
      </c>
      <c r="C61" s="417"/>
      <c r="D61" s="417"/>
      <c r="E61" s="417"/>
      <c r="F61" s="418"/>
      <c r="G61" s="38">
        <v>439398256</v>
      </c>
      <c r="H61" s="30"/>
      <c r="K61" s="417" t="s">
        <v>59</v>
      </c>
      <c r="L61" s="417"/>
      <c r="M61" s="417"/>
      <c r="N61" s="417"/>
      <c r="O61" s="418"/>
      <c r="P61" s="263">
        <v>442944995.66999996</v>
      </c>
      <c r="Q61" s="273">
        <f>P61/G61-1</f>
        <v>8.0718109859769793E-3</v>
      </c>
    </row>
    <row r="62" spans="2:17" ht="22.5" customHeight="1">
      <c r="B62" s="19"/>
      <c r="C62" s="20" t="s">
        <v>60</v>
      </c>
      <c r="D62" s="20"/>
      <c r="E62" s="21"/>
      <c r="F62" s="21"/>
      <c r="G62" s="22">
        <v>268875605</v>
      </c>
      <c r="K62" s="19"/>
      <c r="L62" s="20" t="s">
        <v>60</v>
      </c>
      <c r="M62" s="20"/>
      <c r="N62" s="265"/>
      <c r="O62" s="265"/>
      <c r="P62" s="266">
        <v>259874028.71999997</v>
      </c>
      <c r="Q62" s="274"/>
    </row>
    <row r="63" spans="2:17" ht="22.5" customHeight="1">
      <c r="B63" s="23"/>
      <c r="C63" s="23"/>
      <c r="D63" s="23" t="s">
        <v>61</v>
      </c>
      <c r="E63" s="26"/>
      <c r="F63" s="26"/>
      <c r="G63" s="27">
        <v>194702115</v>
      </c>
      <c r="K63" s="23"/>
      <c r="L63" s="23"/>
      <c r="M63" s="23" t="s">
        <v>61</v>
      </c>
      <c r="N63" s="269"/>
      <c r="O63" s="269"/>
      <c r="P63" s="270">
        <v>180742212.75</v>
      </c>
      <c r="Q63" s="274"/>
    </row>
    <row r="64" spans="2:17" ht="22.5" customHeight="1">
      <c r="B64" s="23"/>
      <c r="C64" s="23"/>
      <c r="D64" s="23" t="s">
        <v>62</v>
      </c>
      <c r="E64" s="26"/>
      <c r="F64" s="26"/>
      <c r="G64" s="27">
        <v>24649268</v>
      </c>
      <c r="K64" s="23"/>
      <c r="L64" s="23"/>
      <c r="M64" s="23" t="s">
        <v>62</v>
      </c>
      <c r="N64" s="269"/>
      <c r="O64" s="269"/>
      <c r="P64" s="270">
        <v>42819817.140000001</v>
      </c>
      <c r="Q64" s="274"/>
    </row>
    <row r="65" spans="2:17" ht="22.5" customHeight="1">
      <c r="B65" s="23"/>
      <c r="C65" s="23"/>
      <c r="D65" s="23" t="s">
        <v>63</v>
      </c>
      <c r="E65" s="40"/>
      <c r="F65" s="40"/>
      <c r="G65" s="27">
        <v>16007303</v>
      </c>
      <c r="K65" s="23"/>
      <c r="L65" s="23"/>
      <c r="M65" s="23" t="s">
        <v>63</v>
      </c>
      <c r="N65" s="282"/>
      <c r="O65" s="282"/>
      <c r="P65" s="270">
        <v>21747994.260000002</v>
      </c>
      <c r="Q65" s="274"/>
    </row>
    <row r="66" spans="2:17" ht="22.5" customHeight="1">
      <c r="B66" s="23"/>
      <c r="C66" s="23"/>
      <c r="D66" s="23" t="s">
        <v>64</v>
      </c>
      <c r="E66" s="24"/>
      <c r="F66" s="24"/>
      <c r="G66" s="25">
        <v>2923155</v>
      </c>
      <c r="K66" s="23"/>
      <c r="L66" s="23"/>
      <c r="M66" s="23" t="s">
        <v>64</v>
      </c>
      <c r="N66" s="267"/>
      <c r="O66" s="267"/>
      <c r="P66" s="268">
        <v>2122171.65</v>
      </c>
      <c r="Q66" s="274"/>
    </row>
    <row r="67" spans="2:17" ht="22.5" customHeight="1">
      <c r="B67" s="23"/>
      <c r="C67" s="23"/>
      <c r="D67" s="23" t="s">
        <v>65</v>
      </c>
      <c r="E67" s="26"/>
      <c r="F67" s="26"/>
      <c r="G67" s="27">
        <v>6647274</v>
      </c>
      <c r="K67" s="23"/>
      <c r="L67" s="23"/>
      <c r="M67" s="23" t="s">
        <v>65</v>
      </c>
      <c r="N67" s="269"/>
      <c r="O67" s="269"/>
      <c r="P67" s="270">
        <v>4228280.22</v>
      </c>
      <c r="Q67" s="274"/>
    </row>
    <row r="68" spans="2:17" ht="22.5" customHeight="1">
      <c r="B68" s="23"/>
      <c r="C68" s="23"/>
      <c r="D68" s="23" t="s">
        <v>66</v>
      </c>
      <c r="E68" s="24"/>
      <c r="F68" s="24"/>
      <c r="G68" s="25">
        <v>23946490</v>
      </c>
      <c r="K68" s="23"/>
      <c r="L68" s="23"/>
      <c r="M68" s="23" t="s">
        <v>66</v>
      </c>
      <c r="N68" s="267"/>
      <c r="O68" s="267"/>
      <c r="P68" s="268">
        <v>8213552.7000000002</v>
      </c>
      <c r="Q68" s="274"/>
    </row>
    <row r="69" spans="2:17" ht="22.5" customHeight="1">
      <c r="B69" s="19"/>
      <c r="C69" s="20" t="s">
        <v>67</v>
      </c>
      <c r="D69" s="20"/>
      <c r="E69" s="21"/>
      <c r="F69" s="21"/>
      <c r="G69" s="22">
        <v>158428292</v>
      </c>
      <c r="K69" s="19"/>
      <c r="L69" s="20" t="s">
        <v>67</v>
      </c>
      <c r="M69" s="20"/>
      <c r="N69" s="265"/>
      <c r="O69" s="265"/>
      <c r="P69" s="266">
        <v>173201561</v>
      </c>
      <c r="Q69" s="274"/>
    </row>
    <row r="70" spans="2:17" ht="22.5" customHeight="1">
      <c r="B70" s="23"/>
      <c r="C70" s="23"/>
      <c r="D70" s="23" t="s">
        <v>68</v>
      </c>
      <c r="E70" s="26"/>
      <c r="F70" s="26"/>
      <c r="G70" s="27">
        <v>40489199</v>
      </c>
      <c r="K70" s="23"/>
      <c r="L70" s="23"/>
      <c r="M70" s="23" t="s">
        <v>68</v>
      </c>
      <c r="N70" s="269"/>
      <c r="O70" s="269"/>
      <c r="P70" s="270">
        <v>44957895</v>
      </c>
      <c r="Q70" s="274"/>
    </row>
    <row r="71" spans="2:17" ht="22.5" customHeight="1">
      <c r="B71" s="23"/>
      <c r="C71" s="23"/>
      <c r="D71" s="23" t="s">
        <v>69</v>
      </c>
      <c r="E71" s="24"/>
      <c r="F71" s="24"/>
      <c r="G71" s="25">
        <v>117939093</v>
      </c>
      <c r="K71" s="23"/>
      <c r="L71" s="23"/>
      <c r="M71" s="23" t="s">
        <v>69</v>
      </c>
      <c r="N71" s="267"/>
      <c r="O71" s="267"/>
      <c r="P71" s="268">
        <v>128243666</v>
      </c>
      <c r="Q71" s="274"/>
    </row>
    <row r="72" spans="2:17" ht="22.5" customHeight="1">
      <c r="B72" s="19"/>
      <c r="C72" s="20" t="s">
        <v>70</v>
      </c>
      <c r="D72" s="20"/>
      <c r="E72" s="21"/>
      <c r="F72" s="21"/>
      <c r="G72" s="22">
        <v>4276066</v>
      </c>
      <c r="K72" s="19"/>
      <c r="L72" s="20" t="s">
        <v>70</v>
      </c>
      <c r="M72" s="20"/>
      <c r="N72" s="265"/>
      <c r="O72" s="265"/>
      <c r="P72" s="266">
        <v>4276066</v>
      </c>
      <c r="Q72" s="274"/>
    </row>
    <row r="73" spans="2:17" ht="22.5" customHeight="1">
      <c r="B73" s="23"/>
      <c r="C73" s="23"/>
      <c r="D73" s="23" t="s">
        <v>71</v>
      </c>
      <c r="E73" s="26"/>
      <c r="F73" s="26"/>
      <c r="G73" s="27">
        <v>4276066</v>
      </c>
      <c r="K73" s="23"/>
      <c r="L73" s="23"/>
      <c r="M73" s="23" t="s">
        <v>71</v>
      </c>
      <c r="N73" s="269"/>
      <c r="O73" s="269"/>
      <c r="P73" s="270">
        <v>4276066</v>
      </c>
      <c r="Q73" s="274"/>
    </row>
    <row r="74" spans="2:17" ht="22.5" customHeight="1">
      <c r="B74" s="19"/>
      <c r="C74" s="20" t="s">
        <v>72</v>
      </c>
      <c r="D74" s="20"/>
      <c r="E74" s="21"/>
      <c r="F74" s="21"/>
      <c r="G74" s="22">
        <v>7818293</v>
      </c>
      <c r="K74" s="19"/>
      <c r="L74" s="20" t="s">
        <v>72</v>
      </c>
      <c r="M74" s="20"/>
      <c r="N74" s="265"/>
      <c r="O74" s="265"/>
      <c r="P74" s="266">
        <v>5593339.9500000002</v>
      </c>
      <c r="Q74" s="274"/>
    </row>
    <row r="75" spans="2:17" ht="22.5" customHeight="1">
      <c r="B75" s="23"/>
      <c r="C75" s="23"/>
      <c r="D75" s="23" t="s">
        <v>73</v>
      </c>
      <c r="E75" s="24"/>
      <c r="F75" s="24"/>
      <c r="G75" s="27">
        <v>33607</v>
      </c>
      <c r="K75" s="23"/>
      <c r="L75" s="23"/>
      <c r="M75" s="23" t="s">
        <v>73</v>
      </c>
      <c r="N75" s="267"/>
      <c r="O75" s="267"/>
      <c r="P75" s="270">
        <v>15086.81</v>
      </c>
      <c r="Q75" s="274"/>
    </row>
    <row r="76" spans="2:17" ht="22.5" customHeight="1">
      <c r="B76" s="23"/>
      <c r="C76" s="23"/>
      <c r="D76" s="23" t="s">
        <v>74</v>
      </c>
      <c r="E76" s="26"/>
      <c r="F76" s="26"/>
      <c r="G76" s="27">
        <v>3862508</v>
      </c>
      <c r="K76" s="23"/>
      <c r="L76" s="23"/>
      <c r="M76" s="23" t="s">
        <v>74</v>
      </c>
      <c r="N76" s="269"/>
      <c r="O76" s="269"/>
      <c r="P76" s="270">
        <v>2285790.7200000002</v>
      </c>
      <c r="Q76" s="274"/>
    </row>
    <row r="77" spans="2:17" ht="22.5" customHeight="1">
      <c r="B77" s="23"/>
      <c r="C77" s="41"/>
      <c r="D77" s="23" t="s">
        <v>75</v>
      </c>
      <c r="E77" s="26"/>
      <c r="F77" s="26"/>
      <c r="G77" s="27">
        <v>3000000</v>
      </c>
      <c r="K77" s="23"/>
      <c r="L77" s="41"/>
      <c r="M77" s="23" t="s">
        <v>75</v>
      </c>
      <c r="N77" s="269"/>
      <c r="O77" s="269"/>
      <c r="P77" s="270">
        <v>3000000</v>
      </c>
      <c r="Q77" s="274"/>
    </row>
    <row r="78" spans="2:17" ht="22.5" customHeight="1">
      <c r="B78" s="23"/>
      <c r="C78" s="23"/>
      <c r="D78" s="23" t="s">
        <v>76</v>
      </c>
      <c r="E78" s="26"/>
      <c r="F78" s="26"/>
      <c r="G78" s="27">
        <v>109021</v>
      </c>
      <c r="K78" s="23"/>
      <c r="L78" s="23"/>
      <c r="M78" s="23" t="s">
        <v>76</v>
      </c>
      <c r="N78" s="269"/>
      <c r="O78" s="269"/>
      <c r="P78" s="270">
        <v>10000</v>
      </c>
      <c r="Q78" s="274"/>
    </row>
    <row r="79" spans="2:17" ht="22.5" customHeight="1">
      <c r="B79" s="23"/>
      <c r="C79" s="23"/>
      <c r="D79" s="23" t="s">
        <v>77</v>
      </c>
      <c r="E79" s="40"/>
      <c r="F79" s="40"/>
      <c r="G79" s="27">
        <v>813157</v>
      </c>
      <c r="K79" s="23"/>
      <c r="L79" s="23"/>
      <c r="M79" s="23" t="s">
        <v>77</v>
      </c>
      <c r="N79" s="282"/>
      <c r="O79" s="282"/>
      <c r="P79" s="270">
        <v>282462.42</v>
      </c>
      <c r="Q79" s="274"/>
    </row>
    <row r="80" spans="2:17" ht="22.5" customHeight="1">
      <c r="B80" s="411" t="s">
        <v>55</v>
      </c>
      <c r="C80" s="412"/>
      <c r="D80" s="412"/>
      <c r="E80" s="412"/>
      <c r="F80" s="413"/>
      <c r="G80" s="42">
        <v>655518244</v>
      </c>
      <c r="H80" s="30"/>
      <c r="K80" s="406" t="s">
        <v>55</v>
      </c>
      <c r="L80" s="407"/>
      <c r="M80" s="407"/>
      <c r="N80" s="407"/>
      <c r="O80" s="408"/>
      <c r="P80" s="283">
        <f>P61+P54+P49+P24+P10</f>
        <v>644098554.96000004</v>
      </c>
      <c r="Q80" s="273">
        <f>P80/G80-1</f>
        <v>-1.7420856161556308E-2</v>
      </c>
    </row>
    <row r="81" spans="2:17">
      <c r="B81" s="43"/>
      <c r="C81" s="43"/>
      <c r="D81" s="43"/>
      <c r="E81" s="24"/>
      <c r="F81" s="24"/>
      <c r="G81" s="44"/>
      <c r="K81" s="43"/>
      <c r="L81" s="43"/>
      <c r="M81" s="43"/>
      <c r="N81" s="267"/>
      <c r="O81" s="267"/>
    </row>
    <row r="82" spans="2:17" ht="15" customHeight="1">
      <c r="B82" s="39"/>
      <c r="C82" s="46"/>
      <c r="D82" s="46"/>
      <c r="E82" s="46"/>
      <c r="F82" s="6"/>
      <c r="G82" s="47"/>
      <c r="K82" s="285"/>
      <c r="L82" s="60"/>
      <c r="M82" s="60"/>
      <c r="N82" s="60"/>
      <c r="O82" s="52"/>
      <c r="P82" s="286"/>
    </row>
    <row r="83" spans="2:17">
      <c r="B83" s="50" t="s">
        <v>79</v>
      </c>
      <c r="C83" s="48"/>
      <c r="D83" s="48"/>
      <c r="E83" s="48"/>
      <c r="F83" s="10"/>
      <c r="G83" s="10"/>
      <c r="K83" s="287" t="s">
        <v>79</v>
      </c>
      <c r="L83" s="58"/>
      <c r="M83" s="58"/>
      <c r="N83" s="58"/>
      <c r="O83" s="260"/>
      <c r="P83" s="260"/>
    </row>
    <row r="84" spans="2:17" ht="15" customHeight="1">
      <c r="B84" s="409" t="s">
        <v>6</v>
      </c>
      <c r="C84" s="409"/>
      <c r="D84" s="409"/>
      <c r="E84" s="409"/>
      <c r="F84" s="409"/>
      <c r="G84" s="12" t="s">
        <v>7</v>
      </c>
      <c r="K84" s="425" t="s">
        <v>6</v>
      </c>
      <c r="L84" s="425"/>
      <c r="M84" s="425"/>
      <c r="N84" s="425"/>
      <c r="O84" s="425"/>
      <c r="P84" s="261" t="s">
        <v>948</v>
      </c>
    </row>
    <row r="85" spans="2:17">
      <c r="B85" s="13" t="s">
        <v>49</v>
      </c>
      <c r="C85" s="13"/>
      <c r="D85" s="13"/>
      <c r="E85" s="37"/>
      <c r="F85" s="37"/>
      <c r="G85" s="38">
        <v>100</v>
      </c>
      <c r="H85" s="16"/>
      <c r="K85" s="241"/>
      <c r="L85" s="241"/>
      <c r="M85" s="241"/>
      <c r="N85" s="288"/>
      <c r="O85" s="288"/>
      <c r="P85" s="289"/>
      <c r="Q85" s="30"/>
    </row>
    <row r="86" spans="2:17">
      <c r="C86" s="54" t="s">
        <v>49</v>
      </c>
      <c r="D86" s="53"/>
      <c r="F86" s="52"/>
      <c r="G86" s="18">
        <v>100</v>
      </c>
      <c r="K86" s="52"/>
      <c r="L86" s="290"/>
      <c r="M86" s="53"/>
      <c r="N86" s="52"/>
      <c r="O86" s="52"/>
      <c r="P86" s="291"/>
    </row>
    <row r="87" spans="2:17">
      <c r="D87" s="23" t="s">
        <v>80</v>
      </c>
      <c r="E87" s="55"/>
      <c r="F87" s="52"/>
      <c r="G87" s="18">
        <v>100</v>
      </c>
      <c r="K87" s="52"/>
      <c r="L87" s="52"/>
      <c r="M87" s="213"/>
      <c r="N87" s="55"/>
      <c r="O87" s="52"/>
      <c r="P87" s="291"/>
    </row>
    <row r="88" spans="2:17">
      <c r="B88" s="13" t="s">
        <v>81</v>
      </c>
      <c r="C88" s="13"/>
      <c r="D88" s="13"/>
      <c r="E88" s="37"/>
      <c r="F88" s="37"/>
      <c r="G88" s="38">
        <v>7330374</v>
      </c>
      <c r="H88" s="16"/>
      <c r="K88" s="13" t="s">
        <v>81</v>
      </c>
      <c r="L88" s="13"/>
      <c r="M88" s="13"/>
      <c r="N88" s="281"/>
      <c r="O88" s="281"/>
      <c r="P88" s="263">
        <v>5243550</v>
      </c>
      <c r="Q88" s="292">
        <f>P88-P89</f>
        <v>0</v>
      </c>
    </row>
    <row r="89" spans="2:17" ht="30" customHeight="1">
      <c r="C89" s="421" t="s">
        <v>82</v>
      </c>
      <c r="D89" s="421"/>
      <c r="E89" s="421"/>
      <c r="F89" s="421"/>
      <c r="G89" s="18">
        <v>7330374</v>
      </c>
      <c r="L89" s="426" t="s">
        <v>82</v>
      </c>
      <c r="M89" s="426"/>
      <c r="N89" s="426"/>
      <c r="O89" s="426"/>
      <c r="P89" s="291">
        <f>SUM(P90:P94)</f>
        <v>5243550</v>
      </c>
    </row>
    <row r="90" spans="2:17" ht="14.25" customHeight="1">
      <c r="D90" s="23" t="s">
        <v>83</v>
      </c>
      <c r="E90" s="55"/>
      <c r="F90" s="52"/>
      <c r="G90" s="18">
        <v>516000</v>
      </c>
      <c r="M90" s="23" t="s">
        <v>83</v>
      </c>
      <c r="N90" s="55"/>
      <c r="O90" s="52"/>
      <c r="P90" s="291">
        <v>676901</v>
      </c>
    </row>
    <row r="91" spans="2:17" ht="14.25" customHeight="1">
      <c r="D91" s="23" t="s">
        <v>84</v>
      </c>
      <c r="E91" s="55"/>
      <c r="F91" s="57"/>
      <c r="G91" s="18">
        <v>502779</v>
      </c>
      <c r="M91" s="23" t="s">
        <v>84</v>
      </c>
      <c r="N91" s="55"/>
      <c r="O91" s="57"/>
      <c r="P91" s="291">
        <v>522889</v>
      </c>
    </row>
    <row r="92" spans="2:17" ht="14.25" customHeight="1">
      <c r="D92" s="23" t="s">
        <v>85</v>
      </c>
      <c r="E92" s="56"/>
      <c r="F92" s="52"/>
      <c r="G92" s="18">
        <v>3581506</v>
      </c>
      <c r="M92" s="23" t="s">
        <v>85</v>
      </c>
      <c r="N92" s="56"/>
      <c r="O92" s="52"/>
      <c r="P92" s="291">
        <v>2793560</v>
      </c>
    </row>
    <row r="93" spans="2:17" ht="14.25" customHeight="1">
      <c r="D93" s="23" t="s">
        <v>86</v>
      </c>
      <c r="E93" s="55"/>
      <c r="F93" s="52"/>
      <c r="G93" s="18">
        <v>2489599</v>
      </c>
      <c r="M93" s="23" t="s">
        <v>86</v>
      </c>
      <c r="N93" s="55"/>
      <c r="O93" s="52"/>
      <c r="P93" s="291">
        <v>1250200</v>
      </c>
    </row>
    <row r="94" spans="2:17" ht="14.25" customHeight="1">
      <c r="D94" s="23" t="s">
        <v>78</v>
      </c>
      <c r="E94" s="55"/>
      <c r="F94" s="52"/>
      <c r="G94" s="18">
        <v>240490</v>
      </c>
      <c r="M94" s="23"/>
      <c r="N94" s="55"/>
      <c r="O94" s="52"/>
      <c r="P94" s="291"/>
    </row>
    <row r="95" spans="2:17">
      <c r="B95" s="13" t="s">
        <v>87</v>
      </c>
      <c r="C95" s="13"/>
      <c r="D95" s="13"/>
      <c r="E95" s="37"/>
      <c r="F95" s="37"/>
      <c r="G95" s="38">
        <f>G96+G98</f>
        <v>20342585.546699997</v>
      </c>
      <c r="H95" s="16"/>
      <c r="K95" s="13" t="s">
        <v>87</v>
      </c>
      <c r="L95" s="13"/>
      <c r="M95" s="13"/>
      <c r="N95" s="281"/>
      <c r="O95" s="281"/>
      <c r="P95" s="263">
        <f>P96+P98</f>
        <v>21067981.975834496</v>
      </c>
      <c r="Q95" s="30"/>
    </row>
    <row r="96" spans="2:17" ht="20.25" customHeight="1">
      <c r="C96" s="54" t="s">
        <v>88</v>
      </c>
      <c r="D96" s="59"/>
      <c r="E96" s="59"/>
      <c r="F96" s="59"/>
      <c r="G96" s="18">
        <v>17661326.546699997</v>
      </c>
      <c r="H96" s="16"/>
      <c r="L96" s="290" t="s">
        <v>88</v>
      </c>
      <c r="M96" s="59"/>
      <c r="N96" s="59"/>
      <c r="O96" s="59"/>
      <c r="P96" s="291">
        <f>P97</f>
        <v>18279472.975834496</v>
      </c>
      <c r="Q96" s="30"/>
    </row>
    <row r="97" spans="2:18">
      <c r="D97" s="23" t="s">
        <v>89</v>
      </c>
      <c r="E97" s="61"/>
      <c r="F97" s="52"/>
      <c r="G97" s="18">
        <v>17661326.546699997</v>
      </c>
      <c r="M97" s="23" t="s">
        <v>89</v>
      </c>
      <c r="N97" s="61"/>
      <c r="O97" s="52"/>
      <c r="P97" s="291">
        <v>18279472.975834496</v>
      </c>
      <c r="R97" s="240"/>
    </row>
    <row r="98" spans="2:18">
      <c r="C98" s="54" t="s">
        <v>90</v>
      </c>
      <c r="D98" s="55"/>
      <c r="E98" s="55"/>
      <c r="F98" s="52"/>
      <c r="G98" s="18">
        <v>2681259</v>
      </c>
      <c r="H98" s="16"/>
      <c r="L98" s="290" t="s">
        <v>90</v>
      </c>
      <c r="M98" s="55"/>
      <c r="N98" s="55"/>
      <c r="O98" s="52"/>
      <c r="P98" s="291">
        <f>P99</f>
        <v>2788509</v>
      </c>
      <c r="Q98" s="30"/>
    </row>
    <row r="99" spans="2:18">
      <c r="C99" s="62"/>
      <c r="D99" s="23" t="s">
        <v>91</v>
      </c>
      <c r="F99" s="52"/>
      <c r="G99" s="18">
        <v>2681259</v>
      </c>
      <c r="L99" s="62"/>
      <c r="M99" s="23" t="s">
        <v>91</v>
      </c>
      <c r="O99" s="52"/>
      <c r="P99" s="291">
        <v>2788509</v>
      </c>
    </row>
    <row r="100" spans="2:18">
      <c r="B100" s="411" t="s">
        <v>55</v>
      </c>
      <c r="C100" s="412"/>
      <c r="D100" s="412"/>
      <c r="E100" s="412"/>
      <c r="F100" s="413"/>
      <c r="G100" s="42">
        <f>G95+G88+G85</f>
        <v>27673059.546699997</v>
      </c>
      <c r="H100" s="16"/>
      <c r="K100" s="406" t="s">
        <v>55</v>
      </c>
      <c r="L100" s="407"/>
      <c r="M100" s="407"/>
      <c r="N100" s="407"/>
      <c r="O100" s="408"/>
      <c r="P100" s="283">
        <f>P95+P88</f>
        <v>26311531.975834496</v>
      </c>
      <c r="Q100" s="273">
        <f>P100/G100-1</f>
        <v>-4.920047125862026E-2</v>
      </c>
    </row>
    <row r="101" spans="2:18">
      <c r="B101" s="51"/>
      <c r="D101" s="60"/>
      <c r="E101" s="56"/>
      <c r="F101" s="60"/>
      <c r="G101" s="18"/>
      <c r="K101" s="293"/>
      <c r="M101" s="60"/>
      <c r="N101" s="56"/>
      <c r="O101" s="60"/>
      <c r="P101" s="291"/>
    </row>
    <row r="102" spans="2:18">
      <c r="B102" s="51"/>
      <c r="C102" s="64"/>
      <c r="D102" s="64"/>
      <c r="E102" s="63"/>
      <c r="F102" s="63"/>
      <c r="G102" s="47"/>
      <c r="K102" s="293"/>
      <c r="L102" s="294"/>
      <c r="M102" s="294"/>
      <c r="N102" s="295"/>
      <c r="O102" s="295"/>
      <c r="P102" s="286"/>
    </row>
    <row r="103" spans="2:18">
      <c r="B103" s="49" t="s">
        <v>92</v>
      </c>
      <c r="C103" s="49"/>
      <c r="D103" s="48"/>
      <c r="E103" s="48"/>
      <c r="F103" s="10"/>
      <c r="G103" s="10"/>
      <c r="K103" s="296" t="s">
        <v>92</v>
      </c>
      <c r="L103" s="296"/>
      <c r="M103" s="58"/>
      <c r="N103" s="58"/>
      <c r="O103" s="260"/>
      <c r="P103" s="260"/>
    </row>
    <row r="104" spans="2:18" ht="15" customHeight="1">
      <c r="B104" s="409" t="s">
        <v>6</v>
      </c>
      <c r="C104" s="409"/>
      <c r="D104" s="409"/>
      <c r="E104" s="409"/>
      <c r="F104" s="409"/>
      <c r="G104" s="12" t="s">
        <v>7</v>
      </c>
      <c r="K104" s="425" t="s">
        <v>6</v>
      </c>
      <c r="L104" s="425"/>
      <c r="M104" s="425"/>
      <c r="N104" s="425"/>
      <c r="O104" s="425"/>
      <c r="P104" s="261" t="s">
        <v>948</v>
      </c>
    </row>
    <row r="105" spans="2:18">
      <c r="B105" s="13" t="s">
        <v>25</v>
      </c>
      <c r="C105" s="13"/>
      <c r="D105" s="13"/>
      <c r="E105" s="14"/>
      <c r="F105" s="14"/>
      <c r="G105" s="38">
        <v>189959073.86000001</v>
      </c>
      <c r="H105" s="16"/>
      <c r="K105" s="13" t="s">
        <v>25</v>
      </c>
      <c r="L105" s="13"/>
      <c r="M105" s="13"/>
      <c r="N105" s="262"/>
      <c r="O105" s="262"/>
      <c r="P105" s="263">
        <f>P106</f>
        <v>198991139.02000004</v>
      </c>
      <c r="Q105" s="30"/>
    </row>
    <row r="106" spans="2:18">
      <c r="B106" s="51"/>
      <c r="C106" s="20" t="s">
        <v>29</v>
      </c>
      <c r="D106" s="20"/>
      <c r="E106" s="21"/>
      <c r="F106" s="21"/>
      <c r="G106" s="22">
        <v>189959073.86000001</v>
      </c>
      <c r="K106" s="293"/>
      <c r="L106" s="20" t="s">
        <v>29</v>
      </c>
      <c r="M106" s="20"/>
      <c r="N106" s="265"/>
      <c r="O106" s="265"/>
      <c r="P106" s="266">
        <f>P107</f>
        <v>198991139.02000004</v>
      </c>
    </row>
    <row r="107" spans="2:18" ht="20.25" customHeight="1">
      <c r="B107" s="51"/>
      <c r="C107" s="23"/>
      <c r="D107" s="23" t="s">
        <v>93</v>
      </c>
      <c r="E107" s="24"/>
      <c r="F107" s="24"/>
      <c r="G107" s="27">
        <v>189959073.86000001</v>
      </c>
      <c r="K107" s="293"/>
      <c r="L107" s="23"/>
      <c r="M107" s="23" t="s">
        <v>93</v>
      </c>
      <c r="N107" s="267"/>
      <c r="O107" s="267"/>
      <c r="P107" s="270">
        <f>148955970.58+1513380.4+27947749.15+20574038.89</f>
        <v>198991139.02000004</v>
      </c>
    </row>
    <row r="108" spans="2:18">
      <c r="B108" s="13" t="s">
        <v>49</v>
      </c>
      <c r="C108" s="13"/>
      <c r="D108" s="13"/>
      <c r="E108" s="37"/>
      <c r="F108" s="37"/>
      <c r="G108" s="38">
        <v>6125000</v>
      </c>
      <c r="H108" s="16"/>
      <c r="K108" s="13" t="s">
        <v>49</v>
      </c>
      <c r="L108" s="13"/>
      <c r="M108" s="13"/>
      <c r="N108" s="281"/>
      <c r="O108" s="281"/>
      <c r="P108" s="263">
        <f>P109</f>
        <v>6321000</v>
      </c>
      <c r="Q108" s="30"/>
    </row>
    <row r="109" spans="2:18">
      <c r="B109" s="19"/>
      <c r="C109" s="20" t="s">
        <v>49</v>
      </c>
      <c r="D109" s="20"/>
      <c r="E109" s="21"/>
      <c r="F109" s="21"/>
      <c r="G109" s="22">
        <v>6125000</v>
      </c>
      <c r="K109" s="19"/>
      <c r="L109" s="20" t="s">
        <v>49</v>
      </c>
      <c r="M109" s="20"/>
      <c r="N109" s="265"/>
      <c r="O109" s="265"/>
      <c r="P109" s="266">
        <f>SUM(P110:P112)</f>
        <v>6321000</v>
      </c>
    </row>
    <row r="110" spans="2:18">
      <c r="B110" s="51"/>
      <c r="C110" s="6"/>
      <c r="D110" s="23" t="s">
        <v>50</v>
      </c>
      <c r="E110" s="6"/>
      <c r="F110" s="6"/>
      <c r="G110" s="18">
        <v>2800000</v>
      </c>
      <c r="K110" s="293"/>
      <c r="L110" s="52"/>
      <c r="M110" s="23" t="s">
        <v>50</v>
      </c>
      <c r="N110" s="52"/>
      <c r="O110" s="52"/>
      <c r="P110" s="291">
        <v>2889600</v>
      </c>
    </row>
    <row r="111" spans="2:18">
      <c r="B111" s="51"/>
      <c r="C111" s="17"/>
      <c r="D111" s="23" t="s">
        <v>53</v>
      </c>
      <c r="E111" s="6"/>
      <c r="F111" s="6"/>
      <c r="G111" s="18">
        <v>65000</v>
      </c>
      <c r="K111" s="293"/>
      <c r="L111" s="55"/>
      <c r="M111" s="23" t="s">
        <v>53</v>
      </c>
      <c r="N111" s="52"/>
      <c r="O111" s="52"/>
      <c r="P111" s="291">
        <v>67080</v>
      </c>
    </row>
    <row r="112" spans="2:18">
      <c r="B112" s="51"/>
      <c r="C112" s="17"/>
      <c r="D112" s="23" t="s">
        <v>94</v>
      </c>
      <c r="E112" s="6"/>
      <c r="F112" s="6"/>
      <c r="G112" s="18">
        <v>3260000</v>
      </c>
      <c r="K112" s="293"/>
      <c r="L112" s="55"/>
      <c r="M112" s="23" t="s">
        <v>94</v>
      </c>
      <c r="N112" s="52"/>
      <c r="O112" s="52"/>
      <c r="P112" s="291">
        <v>3364320</v>
      </c>
    </row>
    <row r="113" spans="2:17">
      <c r="B113" s="13" t="s">
        <v>54</v>
      </c>
      <c r="C113" s="13"/>
      <c r="D113" s="13"/>
      <c r="E113" s="37"/>
      <c r="F113" s="37"/>
      <c r="G113" s="38">
        <v>2050000</v>
      </c>
      <c r="H113" s="16"/>
      <c r="K113" s="13" t="s">
        <v>54</v>
      </c>
      <c r="L113" s="13"/>
      <c r="M113" s="13"/>
      <c r="N113" s="281"/>
      <c r="O113" s="281"/>
      <c r="P113" s="263">
        <f>P114</f>
        <v>2115600</v>
      </c>
      <c r="Q113" s="30"/>
    </row>
    <row r="114" spans="2:17">
      <c r="B114" s="19"/>
      <c r="C114" s="20" t="s">
        <v>54</v>
      </c>
      <c r="D114" s="20"/>
      <c r="E114" s="21"/>
      <c r="F114" s="21"/>
      <c r="G114" s="22">
        <v>2050000</v>
      </c>
      <c r="K114" s="19"/>
      <c r="L114" s="20" t="s">
        <v>54</v>
      </c>
      <c r="M114" s="20"/>
      <c r="N114" s="265"/>
      <c r="O114" s="265"/>
      <c r="P114" s="266">
        <f>SUM(P115:P117)</f>
        <v>2115600</v>
      </c>
    </row>
    <row r="115" spans="2:17">
      <c r="B115" s="19"/>
      <c r="C115" s="20"/>
      <c r="D115" s="23" t="s">
        <v>56</v>
      </c>
      <c r="E115" s="65"/>
      <c r="F115" s="65"/>
      <c r="G115" s="18">
        <v>72000</v>
      </c>
      <c r="K115" s="19"/>
      <c r="L115" s="20"/>
      <c r="M115" s="23" t="s">
        <v>56</v>
      </c>
      <c r="N115" s="297"/>
      <c r="O115" s="297"/>
      <c r="P115" s="291">
        <v>74304</v>
      </c>
    </row>
    <row r="116" spans="2:17">
      <c r="B116" s="51"/>
      <c r="C116" s="6"/>
      <c r="D116" s="23" t="s">
        <v>22</v>
      </c>
      <c r="E116" s="6"/>
      <c r="F116" s="6"/>
      <c r="G116" s="18">
        <v>500000</v>
      </c>
      <c r="K116" s="293"/>
      <c r="L116" s="52"/>
      <c r="M116" s="23" t="s">
        <v>22</v>
      </c>
      <c r="N116" s="52"/>
      <c r="O116" s="52"/>
      <c r="P116" s="291">
        <v>516000</v>
      </c>
    </row>
    <row r="117" spans="2:17">
      <c r="B117" s="51"/>
      <c r="C117" s="17"/>
      <c r="D117" s="17" t="s">
        <v>23</v>
      </c>
      <c r="E117" s="6"/>
      <c r="F117" s="6"/>
      <c r="G117" s="18">
        <v>1478000</v>
      </c>
      <c r="K117" s="293"/>
      <c r="L117" s="55"/>
      <c r="M117" s="55" t="s">
        <v>23</v>
      </c>
      <c r="N117" s="52"/>
      <c r="O117" s="52"/>
      <c r="P117" s="291">
        <v>1525296</v>
      </c>
    </row>
    <row r="118" spans="2:17">
      <c r="B118" s="13" t="s">
        <v>95</v>
      </c>
      <c r="C118" s="13"/>
      <c r="D118" s="13"/>
      <c r="E118" s="14"/>
      <c r="F118" s="14"/>
      <c r="G118" s="38">
        <v>14468033.43224</v>
      </c>
      <c r="H118" s="45"/>
      <c r="K118" s="13" t="s">
        <v>95</v>
      </c>
      <c r="L118" s="13"/>
      <c r="M118" s="13"/>
      <c r="N118" s="262"/>
      <c r="O118" s="262"/>
      <c r="P118" s="263">
        <f>P119</f>
        <v>15220776.000200002</v>
      </c>
      <c r="Q118" s="298"/>
    </row>
    <row r="119" spans="2:17">
      <c r="B119" s="51"/>
      <c r="C119" s="20" t="s">
        <v>96</v>
      </c>
      <c r="D119" s="20"/>
      <c r="E119" s="21"/>
      <c r="F119" s="21"/>
      <c r="G119" s="22">
        <v>14468033.43224</v>
      </c>
      <c r="K119" s="293"/>
      <c r="L119" s="20" t="s">
        <v>96</v>
      </c>
      <c r="M119" s="20"/>
      <c r="N119" s="265"/>
      <c r="O119" s="265"/>
      <c r="P119" s="266">
        <f>SUM(P120:P133)</f>
        <v>15220776.000200002</v>
      </c>
    </row>
    <row r="120" spans="2:17">
      <c r="B120" s="51"/>
      <c r="C120" s="20"/>
      <c r="D120" s="23" t="s">
        <v>97</v>
      </c>
      <c r="E120" s="65"/>
      <c r="F120" s="65"/>
      <c r="G120" s="18">
        <v>412134.58</v>
      </c>
      <c r="K120" s="293"/>
      <c r="L120" s="20"/>
      <c r="M120" s="23" t="s">
        <v>97</v>
      </c>
      <c r="N120" s="297"/>
      <c r="O120" s="297"/>
      <c r="P120" s="291">
        <v>427414.36</v>
      </c>
    </row>
    <row r="121" spans="2:17">
      <c r="B121" s="51"/>
      <c r="C121" s="20"/>
      <c r="D121" s="23" t="s">
        <v>98</v>
      </c>
      <c r="E121" s="65"/>
      <c r="F121" s="65"/>
      <c r="G121" s="18">
        <v>412134.58</v>
      </c>
      <c r="K121" s="293"/>
      <c r="L121" s="20"/>
      <c r="M121" s="23" t="s">
        <v>98</v>
      </c>
      <c r="N121" s="297"/>
      <c r="O121" s="297"/>
      <c r="P121" s="291">
        <v>427145.25</v>
      </c>
    </row>
    <row r="122" spans="2:17">
      <c r="B122" s="51"/>
      <c r="C122" s="20"/>
      <c r="D122" s="23" t="s">
        <v>99</v>
      </c>
      <c r="E122" s="65"/>
      <c r="F122" s="65"/>
      <c r="G122" s="18">
        <v>548643.57999999996</v>
      </c>
      <c r="K122" s="293"/>
      <c r="L122" s="20"/>
      <c r="M122" s="23" t="s">
        <v>99</v>
      </c>
      <c r="N122" s="297"/>
      <c r="O122" s="297"/>
      <c r="P122" s="291">
        <v>569454.57999999996</v>
      </c>
    </row>
    <row r="123" spans="2:17">
      <c r="B123" s="51"/>
      <c r="C123" s="20"/>
      <c r="D123" s="23" t="s">
        <v>100</v>
      </c>
      <c r="E123" s="65"/>
      <c r="F123" s="65"/>
      <c r="G123" s="18">
        <v>115895.63776</v>
      </c>
      <c r="K123" s="293"/>
      <c r="L123" s="20"/>
      <c r="M123" s="23" t="s">
        <v>100</v>
      </c>
      <c r="N123" s="297"/>
      <c r="O123" s="297"/>
      <c r="P123" s="291">
        <v>120124.32</v>
      </c>
    </row>
    <row r="124" spans="2:17">
      <c r="B124" s="51"/>
      <c r="C124" s="20"/>
      <c r="D124" s="23" t="s">
        <v>101</v>
      </c>
      <c r="E124" s="65"/>
      <c r="F124" s="65"/>
      <c r="G124" s="18">
        <v>37919.449999999997</v>
      </c>
      <c r="K124" s="293"/>
      <c r="L124" s="20"/>
      <c r="M124" s="23" t="s">
        <v>101</v>
      </c>
      <c r="N124" s="297"/>
      <c r="O124" s="297"/>
      <c r="P124" s="291">
        <v>39360.14</v>
      </c>
    </row>
    <row r="125" spans="2:17">
      <c r="B125" s="51"/>
      <c r="C125" s="20"/>
      <c r="D125" s="23" t="s">
        <v>102</v>
      </c>
      <c r="E125" s="65"/>
      <c r="F125" s="65"/>
      <c r="G125" s="18">
        <v>196234.80128000001</v>
      </c>
      <c r="K125" s="293"/>
      <c r="L125" s="20"/>
      <c r="M125" s="23" t="s">
        <v>102</v>
      </c>
      <c r="N125" s="297"/>
      <c r="O125" s="297"/>
      <c r="P125" s="291">
        <v>202135.76000000004</v>
      </c>
    </row>
    <row r="126" spans="2:17">
      <c r="B126" s="51"/>
      <c r="C126" s="20"/>
      <c r="D126" s="23" t="s">
        <v>103</v>
      </c>
      <c r="E126" s="65"/>
      <c r="F126" s="65"/>
      <c r="G126" s="18">
        <v>2221210.3036799999</v>
      </c>
      <c r="K126" s="293"/>
      <c r="L126" s="20"/>
      <c r="M126" s="23" t="s">
        <v>103</v>
      </c>
      <c r="N126" s="297"/>
      <c r="O126" s="297"/>
      <c r="P126" s="291">
        <v>2275647.3791999999</v>
      </c>
    </row>
    <row r="127" spans="2:17">
      <c r="B127" s="51"/>
      <c r="C127" s="20"/>
      <c r="D127" s="23" t="s">
        <v>104</v>
      </c>
      <c r="E127" s="65"/>
      <c r="F127" s="65"/>
      <c r="G127" s="18">
        <v>44764.476160000006</v>
      </c>
      <c r="K127" s="293"/>
      <c r="L127" s="20"/>
      <c r="M127" s="23" t="s">
        <v>104</v>
      </c>
      <c r="N127" s="297"/>
      <c r="O127" s="297"/>
      <c r="P127" s="291">
        <v>46312.36</v>
      </c>
    </row>
    <row r="128" spans="2:17">
      <c r="B128" s="51"/>
      <c r="C128" s="20"/>
      <c r="D128" s="23" t="s">
        <v>105</v>
      </c>
      <c r="E128" s="65"/>
      <c r="F128" s="65"/>
      <c r="G128" s="18">
        <v>1486600.8633600001</v>
      </c>
      <c r="K128" s="293"/>
      <c r="L128" s="20"/>
      <c r="M128" s="23" t="s">
        <v>105</v>
      </c>
      <c r="N128" s="297"/>
      <c r="O128" s="297"/>
      <c r="P128" s="291">
        <v>1543214.25</v>
      </c>
    </row>
    <row r="129" spans="2:18">
      <c r="B129" s="51"/>
      <c r="C129" s="20"/>
      <c r="D129" s="23" t="s">
        <v>106</v>
      </c>
      <c r="E129" s="65"/>
      <c r="F129" s="65"/>
      <c r="G129" s="18">
        <v>821678</v>
      </c>
      <c r="K129" s="293"/>
      <c r="L129" s="20"/>
      <c r="M129" s="23" t="s">
        <v>106</v>
      </c>
      <c r="N129" s="297"/>
      <c r="O129" s="297"/>
      <c r="P129" s="291">
        <v>844089.57</v>
      </c>
    </row>
    <row r="130" spans="2:18">
      <c r="B130" s="51"/>
      <c r="C130" s="20"/>
      <c r="D130" s="23" t="s">
        <v>107</v>
      </c>
      <c r="E130" s="65"/>
      <c r="F130" s="65"/>
      <c r="G130" s="18">
        <v>7586598.5999999996</v>
      </c>
      <c r="K130" s="293"/>
      <c r="L130" s="20"/>
      <c r="M130" s="23" t="s">
        <v>107</v>
      </c>
      <c r="N130" s="297"/>
      <c r="O130" s="297"/>
      <c r="P130" s="291">
        <v>8121215.21</v>
      </c>
    </row>
    <row r="131" spans="2:18">
      <c r="B131" s="51"/>
      <c r="C131" s="20"/>
      <c r="D131" s="23" t="s">
        <v>108</v>
      </c>
      <c r="E131" s="65"/>
      <c r="F131" s="65"/>
      <c r="G131" s="18">
        <v>446652.96</v>
      </c>
      <c r="K131" s="293"/>
      <c r="L131" s="20"/>
      <c r="M131" s="23" t="s">
        <v>108</v>
      </c>
      <c r="N131" s="297"/>
      <c r="O131" s="297"/>
      <c r="P131" s="291">
        <v>462538.701</v>
      </c>
      <c r="R131" t="s">
        <v>949</v>
      </c>
    </row>
    <row r="132" spans="2:18">
      <c r="B132" s="51"/>
      <c r="C132" s="20"/>
      <c r="D132" s="23" t="s">
        <v>109</v>
      </c>
      <c r="E132" s="65"/>
      <c r="F132" s="65"/>
      <c r="G132" s="18">
        <v>109244</v>
      </c>
      <c r="K132" s="293"/>
      <c r="L132" s="20"/>
      <c r="M132" s="23" t="s">
        <v>109</v>
      </c>
      <c r="N132" s="297"/>
      <c r="O132" s="297"/>
      <c r="P132" s="291">
        <v>112125.32</v>
      </c>
    </row>
    <row r="133" spans="2:18">
      <c r="B133" s="51"/>
      <c r="C133" s="20"/>
      <c r="D133" s="23" t="s">
        <v>110</v>
      </c>
      <c r="E133" s="65"/>
      <c r="F133" s="65"/>
      <c r="G133" s="18">
        <v>28321.599999999999</v>
      </c>
      <c r="K133" s="293"/>
      <c r="L133" s="20"/>
      <c r="M133" s="23" t="s">
        <v>110</v>
      </c>
      <c r="N133" s="297"/>
      <c r="O133" s="297"/>
      <c r="P133" s="291">
        <v>29998.799999999999</v>
      </c>
    </row>
    <row r="134" spans="2:18">
      <c r="B134" s="411" t="s">
        <v>55</v>
      </c>
      <c r="C134" s="412"/>
      <c r="D134" s="412"/>
      <c r="E134" s="412"/>
      <c r="F134" s="413"/>
      <c r="G134" s="42">
        <v>212602107.29224002</v>
      </c>
      <c r="H134" s="16"/>
      <c r="K134" s="406" t="s">
        <v>55</v>
      </c>
      <c r="L134" s="407"/>
      <c r="M134" s="407"/>
      <c r="N134" s="407"/>
      <c r="O134" s="408"/>
      <c r="P134" s="283">
        <f>P105+P108+P113+P118</f>
        <v>222648515.02020004</v>
      </c>
      <c r="Q134" s="273">
        <f>P134/G134-1</f>
        <v>4.7254506815167074E-2</v>
      </c>
    </row>
    <row r="135" spans="2:18">
      <c r="B135" s="51"/>
      <c r="C135" s="64"/>
      <c r="D135" s="64"/>
      <c r="E135" s="63"/>
      <c r="F135" s="63"/>
      <c r="G135" s="47"/>
      <c r="K135" s="293"/>
      <c r="L135" s="294"/>
      <c r="M135" s="294"/>
      <c r="N135" s="295"/>
      <c r="O135" s="295"/>
      <c r="P135" s="286"/>
    </row>
    <row r="136" spans="2:18">
      <c r="B136" s="49" t="s">
        <v>111</v>
      </c>
      <c r="C136" s="48"/>
      <c r="D136" s="48"/>
      <c r="E136" s="48"/>
      <c r="F136" s="6"/>
      <c r="G136" s="10"/>
      <c r="K136" s="296" t="s">
        <v>111</v>
      </c>
      <c r="L136" s="58"/>
      <c r="M136" s="58"/>
      <c r="N136" s="58"/>
      <c r="O136" s="52"/>
      <c r="P136" s="260"/>
    </row>
    <row r="137" spans="2:18" ht="15" customHeight="1">
      <c r="B137" s="409" t="s">
        <v>6</v>
      </c>
      <c r="C137" s="409"/>
      <c r="D137" s="409"/>
      <c r="E137" s="409"/>
      <c r="F137" s="409"/>
      <c r="G137" s="12" t="s">
        <v>7</v>
      </c>
      <c r="K137" s="425" t="s">
        <v>6</v>
      </c>
      <c r="L137" s="425"/>
      <c r="M137" s="425"/>
      <c r="N137" s="425"/>
      <c r="O137" s="425"/>
      <c r="P137" s="261" t="s">
        <v>948</v>
      </c>
    </row>
    <row r="138" spans="2:18">
      <c r="B138" s="13" t="s">
        <v>95</v>
      </c>
      <c r="C138" s="13"/>
      <c r="D138" s="13"/>
      <c r="E138" s="14"/>
      <c r="F138" s="14"/>
      <c r="G138" s="38">
        <v>3611928</v>
      </c>
      <c r="H138" s="16"/>
      <c r="K138" s="13" t="s">
        <v>95</v>
      </c>
      <c r="L138" s="13"/>
      <c r="M138" s="13"/>
      <c r="N138" s="262"/>
      <c r="O138" s="262"/>
      <c r="P138" s="263">
        <v>2868031</v>
      </c>
      <c r="Q138" s="30"/>
    </row>
    <row r="139" spans="2:18">
      <c r="B139" s="48"/>
      <c r="C139" s="20" t="s">
        <v>112</v>
      </c>
      <c r="D139" s="17"/>
      <c r="E139" s="6"/>
      <c r="F139" s="6"/>
      <c r="G139" s="18">
        <v>3611928</v>
      </c>
      <c r="K139" s="58"/>
      <c r="L139" s="20" t="s">
        <v>112</v>
      </c>
      <c r="M139" s="55"/>
      <c r="N139" s="52"/>
      <c r="O139" s="52"/>
      <c r="P139" s="291">
        <v>2868031</v>
      </c>
    </row>
    <row r="140" spans="2:18" ht="12.75" customHeight="1">
      <c r="B140" s="48"/>
      <c r="C140" s="17"/>
      <c r="D140" s="410" t="s">
        <v>113</v>
      </c>
      <c r="E140" s="410"/>
      <c r="F140" s="410"/>
      <c r="G140" s="18">
        <v>3611928</v>
      </c>
      <c r="K140" s="58"/>
      <c r="L140" s="55"/>
      <c r="M140" s="427" t="s">
        <v>113</v>
      </c>
      <c r="N140" s="427"/>
      <c r="O140" s="427"/>
      <c r="P140" s="291">
        <v>2868031</v>
      </c>
    </row>
    <row r="141" spans="2:18">
      <c r="B141" s="13" t="s">
        <v>88</v>
      </c>
      <c r="C141" s="13"/>
      <c r="D141" s="13"/>
      <c r="E141" s="14"/>
      <c r="F141" s="14"/>
      <c r="G141" s="38">
        <v>6582228.8499999996</v>
      </c>
      <c r="H141" s="16"/>
      <c r="K141" s="13" t="s">
        <v>88</v>
      </c>
      <c r="L141" s="13"/>
      <c r="M141" s="13"/>
      <c r="N141" s="262"/>
      <c r="O141" s="262"/>
      <c r="P141" s="263">
        <f>P142</f>
        <v>6506211.7800000003</v>
      </c>
      <c r="Q141" s="30"/>
    </row>
    <row r="142" spans="2:18">
      <c r="B142" s="48"/>
      <c r="C142" s="20" t="s">
        <v>90</v>
      </c>
      <c r="D142" s="17"/>
      <c r="E142" s="6"/>
      <c r="F142" s="6"/>
      <c r="G142" s="18">
        <v>6582228.8499999996</v>
      </c>
      <c r="K142" s="58"/>
      <c r="L142" s="20" t="s">
        <v>90</v>
      </c>
      <c r="M142" s="55"/>
      <c r="N142" s="52"/>
      <c r="O142" s="52"/>
      <c r="P142" s="291">
        <v>6506211.7800000003</v>
      </c>
    </row>
    <row r="143" spans="2:18">
      <c r="B143" s="411" t="s">
        <v>55</v>
      </c>
      <c r="C143" s="412"/>
      <c r="D143" s="412"/>
      <c r="E143" s="412"/>
      <c r="F143" s="413"/>
      <c r="G143" s="42">
        <v>10194156.85</v>
      </c>
      <c r="H143" s="16"/>
      <c r="K143" s="406" t="s">
        <v>55</v>
      </c>
      <c r="L143" s="407"/>
      <c r="M143" s="407"/>
      <c r="N143" s="407"/>
      <c r="O143" s="408"/>
      <c r="P143" s="283">
        <f>P141+P138</f>
        <v>9374242.7800000012</v>
      </c>
      <c r="Q143" s="273">
        <f>P143/G143-1</f>
        <v>-8.0429807198816872E-2</v>
      </c>
    </row>
    <row r="144" spans="2:18">
      <c r="B144" s="51"/>
      <c r="C144" s="64"/>
      <c r="D144" s="64"/>
      <c r="E144" s="63"/>
      <c r="F144" s="63"/>
      <c r="G144" s="47"/>
      <c r="K144" s="293"/>
      <c r="L144" s="294"/>
      <c r="M144" s="294"/>
      <c r="N144" s="295"/>
      <c r="O144" s="295"/>
      <c r="P144" s="286"/>
    </row>
    <row r="145" spans="2:17">
      <c r="B145" s="51"/>
      <c r="C145" s="64"/>
      <c r="D145" s="64"/>
      <c r="E145" s="63"/>
      <c r="F145" s="63"/>
      <c r="G145" s="47"/>
      <c r="K145" s="293"/>
      <c r="L145" s="294"/>
      <c r="M145" s="294"/>
      <c r="N145" s="295"/>
      <c r="O145" s="295"/>
      <c r="P145" s="286"/>
    </row>
    <row r="146" spans="2:17">
      <c r="B146" s="49" t="s">
        <v>114</v>
      </c>
      <c r="C146" s="48"/>
      <c r="D146" s="48"/>
      <c r="E146" s="48"/>
      <c r="F146" s="6"/>
      <c r="G146" s="10"/>
      <c r="K146" s="296" t="s">
        <v>114</v>
      </c>
      <c r="L146" s="58"/>
      <c r="M146" s="58"/>
      <c r="N146" s="58"/>
      <c r="O146" s="52"/>
      <c r="P146" s="260"/>
    </row>
    <row r="147" spans="2:17" ht="15" customHeight="1">
      <c r="B147" s="409" t="s">
        <v>6</v>
      </c>
      <c r="C147" s="409"/>
      <c r="D147" s="409"/>
      <c r="E147" s="409"/>
      <c r="F147" s="409"/>
      <c r="G147" s="12" t="s">
        <v>7</v>
      </c>
      <c r="K147" s="425" t="s">
        <v>6</v>
      </c>
      <c r="L147" s="425"/>
      <c r="M147" s="425"/>
      <c r="N147" s="425"/>
      <c r="O147" s="425"/>
      <c r="P147" s="261" t="s">
        <v>948</v>
      </c>
    </row>
    <row r="148" spans="2:17">
      <c r="B148" s="13" t="s">
        <v>88</v>
      </c>
      <c r="C148" s="13"/>
      <c r="D148" s="13"/>
      <c r="E148" s="14"/>
      <c r="F148" s="14"/>
      <c r="G148" s="38">
        <v>4933697.2721150396</v>
      </c>
      <c r="H148" s="16"/>
      <c r="K148" s="13" t="s">
        <v>88</v>
      </c>
      <c r="L148" s="13"/>
      <c r="M148" s="13"/>
      <c r="N148" s="262"/>
      <c r="O148" s="262"/>
      <c r="P148" s="263">
        <v>5106376.6766390661</v>
      </c>
      <c r="Q148" s="30"/>
    </row>
    <row r="149" spans="2:17">
      <c r="B149" s="48"/>
      <c r="C149" s="20" t="s">
        <v>90</v>
      </c>
      <c r="D149" s="17"/>
      <c r="E149" s="6"/>
      <c r="F149" s="6"/>
      <c r="G149" s="18">
        <v>4933697.2721150396</v>
      </c>
      <c r="K149" s="58"/>
      <c r="L149" s="20" t="s">
        <v>90</v>
      </c>
      <c r="M149" s="55"/>
      <c r="N149" s="52"/>
      <c r="O149" s="52"/>
      <c r="P149" s="291">
        <v>5106376.6766390661</v>
      </c>
    </row>
    <row r="150" spans="2:17">
      <c r="B150" s="411" t="s">
        <v>55</v>
      </c>
      <c r="C150" s="412"/>
      <c r="D150" s="412"/>
      <c r="E150" s="412"/>
      <c r="F150" s="413"/>
      <c r="G150" s="42">
        <v>4933697.2721150396</v>
      </c>
      <c r="H150" s="16"/>
      <c r="K150" s="406" t="s">
        <v>55</v>
      </c>
      <c r="L150" s="407"/>
      <c r="M150" s="407"/>
      <c r="N150" s="407"/>
      <c r="O150" s="408"/>
      <c r="P150" s="283">
        <f>(G150*$Q$1)+G150</f>
        <v>5106376.6766390661</v>
      </c>
      <c r="Q150" s="273">
        <f>P150/G150-1</f>
        <v>3.499999999999992E-2</v>
      </c>
    </row>
    <row r="151" spans="2:17" ht="15" customHeight="1">
      <c r="B151" s="66"/>
      <c r="C151" s="67"/>
      <c r="D151" s="67"/>
      <c r="E151" s="67"/>
      <c r="F151" s="67"/>
      <c r="G151" s="68"/>
      <c r="K151" s="140"/>
      <c r="L151" s="299"/>
      <c r="M151" s="299"/>
      <c r="N151" s="299"/>
      <c r="O151" s="299"/>
      <c r="P151" s="300"/>
    </row>
    <row r="152" spans="2:17" ht="15" customHeight="1">
      <c r="B152" s="69"/>
      <c r="C152" s="69"/>
      <c r="D152" s="69"/>
      <c r="E152" s="70"/>
      <c r="F152" s="7"/>
      <c r="G152" s="71"/>
      <c r="K152" s="159"/>
      <c r="L152" s="159"/>
      <c r="M152" s="159"/>
      <c r="N152" s="160"/>
      <c r="O152" s="257"/>
      <c r="P152" s="301"/>
    </row>
    <row r="153" spans="2:17" ht="64.5" customHeight="1">
      <c r="B153" s="428" t="s">
        <v>115</v>
      </c>
      <c r="C153" s="428"/>
      <c r="D153" s="428"/>
      <c r="E153" s="428"/>
      <c r="F153" s="428"/>
      <c r="G153" s="428"/>
      <c r="K153" s="365" t="s">
        <v>115</v>
      </c>
      <c r="L153" s="365"/>
      <c r="M153" s="365"/>
      <c r="N153" s="365"/>
      <c r="O153" s="365"/>
      <c r="P153" s="365"/>
    </row>
    <row r="154" spans="2:17" ht="15" customHeight="1">
      <c r="B154" s="72"/>
      <c r="C154" s="72"/>
      <c r="D154" s="72"/>
      <c r="E154" s="72"/>
      <c r="F154" s="72"/>
      <c r="G154" s="73"/>
      <c r="K154" s="243"/>
      <c r="L154" s="243"/>
      <c r="M154" s="243"/>
      <c r="N154" s="243"/>
      <c r="O154" s="243"/>
      <c r="P154" s="101"/>
    </row>
    <row r="155" spans="2:17" ht="69.75" customHeight="1">
      <c r="B155" s="430" t="s">
        <v>116</v>
      </c>
      <c r="C155" s="428"/>
      <c r="D155" s="428"/>
      <c r="E155" s="428"/>
      <c r="F155" s="428"/>
      <c r="G155" s="428"/>
      <c r="K155" s="405" t="s">
        <v>959</v>
      </c>
      <c r="L155" s="365"/>
      <c r="M155" s="365"/>
      <c r="N155" s="365"/>
      <c r="O155" s="365"/>
      <c r="P155" s="365"/>
    </row>
    <row r="156" spans="2:17" ht="15" hidden="1" customHeight="1"/>
    <row r="157" spans="2:17" ht="15.75" customHeight="1">
      <c r="B157" s="431" t="s">
        <v>117</v>
      </c>
      <c r="C157" s="431"/>
      <c r="D157" s="431"/>
      <c r="E157" s="431"/>
      <c r="F157" s="431"/>
      <c r="G157" s="431"/>
      <c r="K157" s="371" t="s">
        <v>117</v>
      </c>
      <c r="L157" s="371"/>
      <c r="M157" s="371"/>
      <c r="N157" s="371"/>
      <c r="O157" s="371"/>
      <c r="P157" s="371"/>
    </row>
    <row r="158" spans="2:17" ht="15.75" hidden="1" customHeight="1">
      <c r="B158" s="74"/>
      <c r="C158" s="74"/>
      <c r="D158" s="74"/>
      <c r="E158" s="74"/>
      <c r="F158" s="74"/>
      <c r="G158" s="75"/>
      <c r="K158" s="250"/>
      <c r="L158" s="250"/>
      <c r="M158" s="250"/>
      <c r="N158" s="250"/>
      <c r="O158" s="250"/>
      <c r="P158" s="151"/>
    </row>
    <row r="159" spans="2:17" ht="15.75" customHeight="1">
      <c r="B159" s="431" t="s">
        <v>118</v>
      </c>
      <c r="C159" s="431"/>
      <c r="D159" s="431"/>
      <c r="E159" s="431"/>
      <c r="F159" s="431"/>
      <c r="G159" s="431"/>
      <c r="K159" s="371" t="s">
        <v>118</v>
      </c>
      <c r="L159" s="371"/>
      <c r="M159" s="371"/>
      <c r="N159" s="371"/>
      <c r="O159" s="371"/>
      <c r="P159" s="371"/>
    </row>
    <row r="160" spans="2:17" ht="48" customHeight="1">
      <c r="B160" s="430" t="s">
        <v>119</v>
      </c>
      <c r="C160" s="428"/>
      <c r="D160" s="428"/>
      <c r="E160" s="428"/>
      <c r="F160" s="428"/>
      <c r="G160" s="428"/>
      <c r="K160" s="405" t="s">
        <v>960</v>
      </c>
      <c r="L160" s="365"/>
      <c r="M160" s="365"/>
      <c r="N160" s="365"/>
      <c r="O160" s="365"/>
      <c r="P160" s="365"/>
    </row>
    <row r="161" spans="2:17" ht="15" hidden="1" customHeight="1">
      <c r="B161" s="76"/>
      <c r="C161" s="76"/>
      <c r="D161" s="76"/>
      <c r="E161" s="76"/>
      <c r="F161" s="76"/>
      <c r="G161" s="77"/>
      <c r="K161" s="253"/>
      <c r="L161" s="253"/>
      <c r="M161" s="253"/>
      <c r="N161" s="253"/>
      <c r="O161" s="253"/>
      <c r="P161" s="302"/>
    </row>
    <row r="162" spans="2:17" ht="15.75" customHeight="1">
      <c r="B162" s="431" t="s">
        <v>120</v>
      </c>
      <c r="C162" s="431"/>
      <c r="D162" s="431"/>
      <c r="E162" s="431"/>
      <c r="F162" s="431"/>
      <c r="G162" s="431"/>
      <c r="K162" s="371" t="s">
        <v>120</v>
      </c>
      <c r="L162" s="371"/>
      <c r="M162" s="371"/>
      <c r="N162" s="371"/>
      <c r="O162" s="371"/>
      <c r="P162" s="371"/>
    </row>
    <row r="163" spans="2:17" ht="15.75" customHeight="1">
      <c r="B163" s="431" t="s">
        <v>121</v>
      </c>
      <c r="C163" s="431"/>
      <c r="D163" s="431"/>
      <c r="E163" s="431"/>
      <c r="F163" s="431"/>
      <c r="G163" s="431"/>
      <c r="K163" s="371" t="s">
        <v>121</v>
      </c>
      <c r="L163" s="371"/>
      <c r="M163" s="371"/>
      <c r="N163" s="371"/>
      <c r="O163" s="371"/>
      <c r="P163" s="371"/>
    </row>
    <row r="164" spans="2:17" ht="15" customHeight="1">
      <c r="B164" s="432" t="s">
        <v>122</v>
      </c>
      <c r="C164" s="432"/>
      <c r="D164" s="432"/>
      <c r="E164" s="432"/>
      <c r="F164" s="432"/>
      <c r="G164" s="432"/>
      <c r="K164" s="374" t="s">
        <v>122</v>
      </c>
      <c r="L164" s="374"/>
      <c r="M164" s="374"/>
      <c r="N164" s="374"/>
      <c r="O164" s="374"/>
      <c r="P164" s="374"/>
    </row>
    <row r="165" spans="2:17" ht="15.75" customHeight="1">
      <c r="B165" s="431" t="s">
        <v>11</v>
      </c>
      <c r="C165" s="431"/>
      <c r="D165" s="431"/>
      <c r="E165" s="431"/>
      <c r="F165" s="431"/>
      <c r="G165" s="431"/>
      <c r="K165" s="371" t="s">
        <v>11</v>
      </c>
      <c r="L165" s="371"/>
      <c r="M165" s="371"/>
      <c r="N165" s="371"/>
      <c r="O165" s="371"/>
      <c r="P165" s="371"/>
    </row>
    <row r="166" spans="2:17" ht="15" customHeight="1">
      <c r="B166" s="430" t="s">
        <v>123</v>
      </c>
      <c r="C166" s="428"/>
      <c r="D166" s="428"/>
      <c r="E166" s="428"/>
      <c r="F166" s="428"/>
      <c r="G166" s="428"/>
      <c r="J166" s="235">
        <v>1</v>
      </c>
      <c r="K166" s="405" t="s">
        <v>961</v>
      </c>
      <c r="L166" s="365"/>
      <c r="M166" s="365"/>
      <c r="N166" s="365"/>
      <c r="O166" s="365"/>
      <c r="P166" s="365"/>
    </row>
    <row r="167" spans="2:17">
      <c r="B167" s="431" t="s">
        <v>124</v>
      </c>
      <c r="C167" s="431"/>
      <c r="D167" s="431"/>
      <c r="E167" s="431"/>
      <c r="F167" s="431"/>
      <c r="G167" s="431"/>
      <c r="J167" s="235">
        <v>2</v>
      </c>
      <c r="K167" s="371" t="s">
        <v>124</v>
      </c>
      <c r="L167" s="371"/>
      <c r="M167" s="371"/>
      <c r="N167" s="371"/>
      <c r="O167" s="371"/>
      <c r="P167" s="371"/>
    </row>
    <row r="168" spans="2:17">
      <c r="B168" s="79"/>
      <c r="C168" s="79"/>
      <c r="D168" s="79"/>
      <c r="E168" s="79"/>
      <c r="F168" s="79"/>
      <c r="G168" s="80"/>
      <c r="J168" s="235">
        <v>7</v>
      </c>
      <c r="K168" s="136"/>
      <c r="L168" s="136"/>
      <c r="M168" s="136"/>
      <c r="N168" s="136"/>
      <c r="O168" s="136"/>
      <c r="P168" s="137"/>
    </row>
    <row r="169" spans="2:17" ht="30.75" customHeight="1">
      <c r="B169" s="365" t="s">
        <v>125</v>
      </c>
      <c r="C169" s="365"/>
      <c r="D169" s="365"/>
      <c r="E169" s="365"/>
      <c r="F169" s="365"/>
      <c r="G169" s="365"/>
      <c r="H169" s="129"/>
      <c r="I169" s="224"/>
      <c r="J169" s="236">
        <v>8</v>
      </c>
      <c r="K169" s="365" t="s">
        <v>125</v>
      </c>
      <c r="L169" s="365"/>
      <c r="M169" s="365"/>
      <c r="N169" s="365"/>
      <c r="O169" s="365"/>
      <c r="P169" s="365"/>
    </row>
    <row r="170" spans="2:17" ht="15" customHeight="1">
      <c r="B170" s="357" t="s">
        <v>126</v>
      </c>
      <c r="C170" s="357"/>
      <c r="D170" s="357"/>
      <c r="E170" s="357"/>
      <c r="F170" s="357"/>
      <c r="G170" s="120" t="s">
        <v>127</v>
      </c>
      <c r="H170" s="129"/>
      <c r="I170" s="225"/>
      <c r="J170" s="236"/>
      <c r="K170" s="357" t="s">
        <v>126</v>
      </c>
      <c r="L170" s="357"/>
      <c r="M170" s="357"/>
      <c r="N170" s="357"/>
      <c r="O170" s="357"/>
      <c r="P170" s="120" t="s">
        <v>127</v>
      </c>
      <c r="Q170" s="256" t="s">
        <v>310</v>
      </c>
    </row>
    <row r="171" spans="2:17" ht="15" customHeight="1">
      <c r="B171" s="357" t="s">
        <v>128</v>
      </c>
      <c r="C171" s="357"/>
      <c r="D171" s="357"/>
      <c r="E171" s="357"/>
      <c r="F171" s="357"/>
      <c r="G171" s="120" t="s">
        <v>129</v>
      </c>
      <c r="H171" s="129"/>
      <c r="I171" s="225"/>
      <c r="J171" s="236"/>
      <c r="K171" s="357" t="s">
        <v>128</v>
      </c>
      <c r="L171" s="357"/>
      <c r="M171" s="357"/>
      <c r="N171" s="357"/>
      <c r="O171" s="357"/>
      <c r="P171" s="120" t="s">
        <v>129</v>
      </c>
      <c r="Q171" s="256" t="s">
        <v>310</v>
      </c>
    </row>
    <row r="172" spans="2:17" ht="15" customHeight="1">
      <c r="B172" s="357" t="s">
        <v>130</v>
      </c>
      <c r="C172" s="357"/>
      <c r="D172" s="357"/>
      <c r="E172" s="357"/>
      <c r="F172" s="357"/>
      <c r="G172" s="120" t="s">
        <v>131</v>
      </c>
      <c r="H172" s="129"/>
      <c r="I172" s="225"/>
      <c r="J172" s="236"/>
      <c r="K172" s="357" t="s">
        <v>130</v>
      </c>
      <c r="L172" s="357"/>
      <c r="M172" s="357"/>
      <c r="N172" s="357"/>
      <c r="O172" s="357"/>
      <c r="P172" s="120" t="s">
        <v>131</v>
      </c>
      <c r="Q172" s="256" t="s">
        <v>310</v>
      </c>
    </row>
    <row r="173" spans="2:17">
      <c r="B173" s="83"/>
      <c r="C173" s="83"/>
      <c r="D173" s="83"/>
      <c r="E173" s="83"/>
      <c r="F173" s="83"/>
      <c r="G173" s="84"/>
      <c r="H173" s="5"/>
      <c r="K173" s="245"/>
      <c r="L173" s="245"/>
      <c r="M173" s="245"/>
      <c r="N173" s="245"/>
      <c r="O173" s="245"/>
      <c r="P173" s="120"/>
    </row>
    <row r="174" spans="2:17" ht="34.5" customHeight="1">
      <c r="B174" s="428" t="s">
        <v>132</v>
      </c>
      <c r="C174" s="428"/>
      <c r="D174" s="428"/>
      <c r="E174" s="428"/>
      <c r="F174" s="428"/>
      <c r="G174" s="428"/>
      <c r="H174" s="5"/>
      <c r="K174" s="365" t="s">
        <v>132</v>
      </c>
      <c r="L174" s="365"/>
      <c r="M174" s="365"/>
      <c r="N174" s="365"/>
      <c r="O174" s="365"/>
      <c r="P174" s="365"/>
    </row>
    <row r="175" spans="2:17" ht="15" customHeight="1">
      <c r="B175" s="429" t="s">
        <v>133</v>
      </c>
      <c r="C175" s="429"/>
      <c r="D175" s="429"/>
      <c r="E175" s="429"/>
      <c r="F175" s="429"/>
      <c r="G175" s="81" t="s">
        <v>127</v>
      </c>
      <c r="H175" s="5"/>
      <c r="I175" s="226"/>
      <c r="K175" s="357" t="s">
        <v>133</v>
      </c>
      <c r="L175" s="357"/>
      <c r="M175" s="357"/>
      <c r="N175" s="357"/>
      <c r="O175" s="357"/>
      <c r="P175" s="120" t="s">
        <v>127</v>
      </c>
      <c r="Q175" s="256" t="s">
        <v>310</v>
      </c>
    </row>
    <row r="176" spans="2:17" ht="15" customHeight="1">
      <c r="B176" s="429" t="s">
        <v>134</v>
      </c>
      <c r="C176" s="429"/>
      <c r="D176" s="429"/>
      <c r="E176" s="429"/>
      <c r="F176" s="429"/>
      <c r="G176" s="81" t="s">
        <v>129</v>
      </c>
      <c r="H176" s="5"/>
      <c r="I176" s="226"/>
      <c r="K176" s="357" t="s">
        <v>134</v>
      </c>
      <c r="L176" s="357"/>
      <c r="M176" s="357"/>
      <c r="N176" s="357"/>
      <c r="O176" s="357"/>
      <c r="P176" s="120" t="s">
        <v>129</v>
      </c>
      <c r="Q176" s="256" t="s">
        <v>310</v>
      </c>
    </row>
    <row r="177" spans="2:18" ht="15" customHeight="1">
      <c r="B177" s="429" t="s">
        <v>135</v>
      </c>
      <c r="C177" s="429"/>
      <c r="D177" s="429"/>
      <c r="E177" s="429"/>
      <c r="F177" s="429"/>
      <c r="G177" s="81" t="s">
        <v>131</v>
      </c>
      <c r="H177" s="5"/>
      <c r="I177" s="226"/>
      <c r="K177" s="357" t="s">
        <v>135</v>
      </c>
      <c r="L177" s="357"/>
      <c r="M177" s="357"/>
      <c r="N177" s="357"/>
      <c r="O177" s="357"/>
      <c r="P177" s="120" t="s">
        <v>131</v>
      </c>
      <c r="Q177" s="256" t="s">
        <v>310</v>
      </c>
    </row>
    <row r="178" spans="2:18">
      <c r="B178" s="85"/>
      <c r="C178" s="85"/>
      <c r="D178" s="85"/>
      <c r="E178" s="85"/>
      <c r="F178" s="85"/>
      <c r="G178" s="86"/>
      <c r="H178" s="5"/>
      <c r="K178" s="136"/>
      <c r="L178" s="136"/>
      <c r="M178" s="136"/>
      <c r="N178" s="136"/>
      <c r="O178" s="136"/>
      <c r="P178" s="137"/>
    </row>
    <row r="179" spans="2:18" ht="31.5" customHeight="1">
      <c r="B179" s="434"/>
      <c r="C179" s="434"/>
      <c r="D179" s="434"/>
      <c r="E179" s="434"/>
      <c r="F179" s="434"/>
      <c r="G179" s="434"/>
      <c r="K179" s="365"/>
      <c r="L179" s="365"/>
      <c r="M179" s="365"/>
      <c r="N179" s="365"/>
      <c r="O179" s="365"/>
      <c r="P179" s="365"/>
    </row>
    <row r="180" spans="2:18" ht="15" customHeight="1">
      <c r="B180" s="433"/>
      <c r="C180" s="433"/>
      <c r="D180" s="433"/>
      <c r="E180" s="433"/>
      <c r="F180" s="433"/>
      <c r="G180" s="84"/>
      <c r="K180" s="357"/>
      <c r="L180" s="357"/>
      <c r="M180" s="357"/>
      <c r="N180" s="357"/>
      <c r="O180" s="357"/>
      <c r="P180" s="120"/>
    </row>
    <row r="181" spans="2:18" ht="15" customHeight="1">
      <c r="B181" s="433"/>
      <c r="C181" s="433"/>
      <c r="D181" s="433"/>
      <c r="E181" s="433"/>
      <c r="F181" s="433"/>
      <c r="G181" s="84"/>
      <c r="K181" s="357"/>
      <c r="L181" s="357"/>
      <c r="M181" s="357"/>
      <c r="N181" s="357"/>
      <c r="O181" s="357"/>
      <c r="P181" s="120"/>
    </row>
    <row r="182" spans="2:18" ht="15" customHeight="1">
      <c r="B182" s="433"/>
      <c r="C182" s="433"/>
      <c r="D182" s="433"/>
      <c r="E182" s="433"/>
      <c r="F182" s="433"/>
      <c r="G182" s="84"/>
      <c r="K182" s="357"/>
      <c r="L182" s="357"/>
      <c r="M182" s="357"/>
      <c r="N182" s="357"/>
      <c r="O182" s="357"/>
      <c r="P182" s="120"/>
    </row>
    <row r="183" spans="2:18">
      <c r="B183" s="82"/>
      <c r="C183" s="82"/>
      <c r="D183" s="82"/>
      <c r="E183" s="82"/>
      <c r="F183" s="82"/>
      <c r="G183" s="81"/>
      <c r="K183" s="245"/>
      <c r="L183" s="245"/>
      <c r="M183" s="245"/>
      <c r="N183" s="245"/>
      <c r="O183" s="245"/>
      <c r="P183" s="120"/>
    </row>
    <row r="184" spans="2:18">
      <c r="B184" s="79"/>
      <c r="C184" s="79"/>
      <c r="D184" s="79"/>
      <c r="E184" s="79"/>
      <c r="F184" s="79"/>
      <c r="G184" s="80"/>
      <c r="K184" s="136"/>
      <c r="L184" s="136"/>
      <c r="M184" s="136"/>
      <c r="N184" s="136"/>
      <c r="O184" s="136"/>
      <c r="P184" s="137"/>
    </row>
    <row r="185" spans="2:18" ht="16.5" customHeight="1">
      <c r="B185" s="405" t="s">
        <v>895</v>
      </c>
      <c r="C185" s="365"/>
      <c r="D185" s="365"/>
      <c r="E185" s="365"/>
      <c r="F185" s="365"/>
      <c r="G185" s="365"/>
      <c r="H185" s="129"/>
      <c r="I185" s="224"/>
      <c r="J185" s="236"/>
      <c r="K185" s="405" t="s">
        <v>895</v>
      </c>
      <c r="L185" s="365"/>
      <c r="M185" s="365"/>
      <c r="N185" s="365"/>
      <c r="O185" s="365"/>
      <c r="P185" s="365"/>
    </row>
    <row r="186" spans="2:18" ht="15.75" customHeight="1">
      <c r="B186" s="368" t="s">
        <v>136</v>
      </c>
      <c r="C186" s="368"/>
      <c r="D186" s="368"/>
      <c r="E186" s="368"/>
      <c r="F186" s="368"/>
      <c r="G186" s="137"/>
      <c r="H186" s="129"/>
      <c r="I186" s="224"/>
      <c r="J186" s="236"/>
      <c r="K186" s="368" t="s">
        <v>136</v>
      </c>
      <c r="L186" s="368"/>
      <c r="M186" s="368"/>
      <c r="N186" s="368"/>
      <c r="O186" s="368"/>
      <c r="P186" s="137"/>
    </row>
    <row r="187" spans="2:18" ht="12.75" customHeight="1">
      <c r="B187" s="384" t="s">
        <v>896</v>
      </c>
      <c r="C187" s="384"/>
      <c r="D187" s="384"/>
      <c r="E187" s="384"/>
      <c r="F187" s="384"/>
      <c r="G187" s="384"/>
      <c r="H187" s="129"/>
      <c r="I187" s="224"/>
      <c r="J187" s="236"/>
      <c r="K187" s="384" t="s">
        <v>896</v>
      </c>
      <c r="L187" s="384"/>
      <c r="M187" s="384"/>
      <c r="N187" s="384"/>
      <c r="O187" s="384"/>
      <c r="P187" s="384"/>
    </row>
    <row r="188" spans="2:18" s="88" customFormat="1">
      <c r="B188" s="89" t="s">
        <v>137</v>
      </c>
      <c r="C188" s="89"/>
      <c r="D188" s="89"/>
      <c r="E188" s="89"/>
      <c r="F188" s="89" t="s">
        <v>138</v>
      </c>
      <c r="G188" s="89" t="s">
        <v>139</v>
      </c>
      <c r="H188" s="208"/>
      <c r="I188" s="224"/>
      <c r="J188" s="236"/>
      <c r="K188" s="89" t="s">
        <v>137</v>
      </c>
      <c r="L188" s="89"/>
      <c r="M188" s="89"/>
      <c r="N188" s="89"/>
      <c r="O188" s="89" t="s">
        <v>138</v>
      </c>
      <c r="P188" s="89" t="s">
        <v>139</v>
      </c>
      <c r="Q188" s="256"/>
    </row>
    <row r="189" spans="2:18" s="88" customFormat="1">
      <c r="B189" s="142" t="s">
        <v>140</v>
      </c>
      <c r="C189" s="89"/>
      <c r="D189" s="89"/>
      <c r="E189" s="89"/>
      <c r="F189" s="92">
        <v>12476</v>
      </c>
      <c r="G189" s="92">
        <v>17823</v>
      </c>
      <c r="H189" s="208"/>
      <c r="I189" s="227"/>
      <c r="J189" s="236"/>
      <c r="K189" s="142" t="s">
        <v>140</v>
      </c>
      <c r="L189" s="89"/>
      <c r="M189" s="89"/>
      <c r="N189" s="89"/>
      <c r="O189" s="92">
        <v>12476</v>
      </c>
      <c r="P189" s="92">
        <v>17823</v>
      </c>
      <c r="Q189" s="303">
        <f>O189/F189-1</f>
        <v>0</v>
      </c>
      <c r="R189" s="239">
        <f>P189/G189-1</f>
        <v>0</v>
      </c>
    </row>
    <row r="190" spans="2:18" s="88" customFormat="1">
      <c r="B190" s="142" t="s">
        <v>141</v>
      </c>
      <c r="C190" s="89"/>
      <c r="D190" s="89"/>
      <c r="E190" s="89"/>
      <c r="F190" s="92">
        <v>6154</v>
      </c>
      <c r="G190" s="92">
        <v>8792</v>
      </c>
      <c r="H190" s="208"/>
      <c r="I190" s="227"/>
      <c r="J190" s="236"/>
      <c r="K190" s="142" t="s">
        <v>141</v>
      </c>
      <c r="L190" s="89"/>
      <c r="M190" s="89"/>
      <c r="N190" s="89"/>
      <c r="O190" s="92">
        <v>6154</v>
      </c>
      <c r="P190" s="92">
        <v>8792</v>
      </c>
      <c r="Q190" s="303">
        <f t="shared" ref="Q190:Q208" si="0">O190/F190-1</f>
        <v>0</v>
      </c>
      <c r="R190" s="239">
        <f t="shared" ref="R190:R207" si="1">P190/G190-1</f>
        <v>0</v>
      </c>
    </row>
    <row r="191" spans="2:18" s="88" customFormat="1">
      <c r="B191" s="142" t="s">
        <v>142</v>
      </c>
      <c r="C191" s="89"/>
      <c r="D191" s="89"/>
      <c r="E191" s="89"/>
      <c r="F191" s="92">
        <v>2326</v>
      </c>
      <c r="G191" s="92">
        <v>3323</v>
      </c>
      <c r="H191" s="208"/>
      <c r="I191" s="227"/>
      <c r="J191" s="236"/>
      <c r="K191" s="142" t="s">
        <v>142</v>
      </c>
      <c r="L191" s="89"/>
      <c r="M191" s="89"/>
      <c r="N191" s="89"/>
      <c r="O191" s="92">
        <v>2326</v>
      </c>
      <c r="P191" s="92">
        <v>3323</v>
      </c>
      <c r="Q191" s="303">
        <f t="shared" si="0"/>
        <v>0</v>
      </c>
      <c r="R191" s="239">
        <f t="shared" si="1"/>
        <v>0</v>
      </c>
    </row>
    <row r="192" spans="2:18" s="88" customFormat="1">
      <c r="B192" s="142" t="s">
        <v>143</v>
      </c>
      <c r="C192" s="89"/>
      <c r="D192" s="89"/>
      <c r="E192" s="89"/>
      <c r="F192" s="92">
        <v>6090</v>
      </c>
      <c r="G192" s="92">
        <v>8700</v>
      </c>
      <c r="H192" s="208"/>
      <c r="I192" s="227"/>
      <c r="J192" s="236"/>
      <c r="K192" s="142" t="s">
        <v>143</v>
      </c>
      <c r="L192" s="89"/>
      <c r="M192" s="89"/>
      <c r="N192" s="89"/>
      <c r="O192" s="92">
        <v>6090</v>
      </c>
      <c r="P192" s="92">
        <v>8700</v>
      </c>
      <c r="Q192" s="303">
        <f t="shared" si="0"/>
        <v>0</v>
      </c>
      <c r="R192" s="239">
        <f t="shared" si="1"/>
        <v>0</v>
      </c>
    </row>
    <row r="193" spans="2:18" s="88" customFormat="1">
      <c r="B193" s="142" t="s">
        <v>144</v>
      </c>
      <c r="C193" s="89"/>
      <c r="D193" s="89"/>
      <c r="E193" s="89"/>
      <c r="F193" s="92">
        <v>4238</v>
      </c>
      <c r="G193" s="92">
        <v>6054</v>
      </c>
      <c r="H193" s="208"/>
      <c r="I193" s="227"/>
      <c r="J193" s="236"/>
      <c r="K193" s="142" t="s">
        <v>144</v>
      </c>
      <c r="L193" s="89"/>
      <c r="M193" s="89"/>
      <c r="N193" s="89"/>
      <c r="O193" s="92">
        <v>4238</v>
      </c>
      <c r="P193" s="92">
        <v>6054</v>
      </c>
      <c r="Q193" s="303">
        <f t="shared" si="0"/>
        <v>0</v>
      </c>
      <c r="R193" s="239">
        <f t="shared" si="1"/>
        <v>0</v>
      </c>
    </row>
    <row r="194" spans="2:18" s="88" customFormat="1">
      <c r="B194" s="142" t="s">
        <v>145</v>
      </c>
      <c r="C194" s="89"/>
      <c r="D194" s="89"/>
      <c r="E194" s="89"/>
      <c r="F194" s="92">
        <v>2111</v>
      </c>
      <c r="G194" s="92">
        <v>3015</v>
      </c>
      <c r="H194" s="208"/>
      <c r="I194" s="227"/>
      <c r="J194" s="236"/>
      <c r="K194" s="142" t="s">
        <v>145</v>
      </c>
      <c r="L194" s="89"/>
      <c r="M194" s="89"/>
      <c r="N194" s="89"/>
      <c r="O194" s="92">
        <v>2111</v>
      </c>
      <c r="P194" s="92">
        <v>3015</v>
      </c>
      <c r="Q194" s="303">
        <f t="shared" si="0"/>
        <v>0</v>
      </c>
      <c r="R194" s="239">
        <f t="shared" si="1"/>
        <v>0</v>
      </c>
    </row>
    <row r="195" spans="2:18" s="88" customFormat="1">
      <c r="B195" s="142" t="s">
        <v>146</v>
      </c>
      <c r="C195" s="89"/>
      <c r="D195" s="89"/>
      <c r="E195" s="89"/>
      <c r="F195" s="92">
        <v>1438</v>
      </c>
      <c r="G195" s="92">
        <v>2054</v>
      </c>
      <c r="H195" s="208"/>
      <c r="I195" s="227"/>
      <c r="J195" s="236"/>
      <c r="K195" s="142" t="s">
        <v>146</v>
      </c>
      <c r="L195" s="89"/>
      <c r="M195" s="89"/>
      <c r="N195" s="89"/>
      <c r="O195" s="92">
        <v>1438</v>
      </c>
      <c r="P195" s="92">
        <v>2054</v>
      </c>
      <c r="Q195" s="303">
        <f t="shared" si="0"/>
        <v>0</v>
      </c>
      <c r="R195" s="239">
        <f t="shared" si="1"/>
        <v>0</v>
      </c>
    </row>
    <row r="196" spans="2:18" s="88" customFormat="1">
      <c r="B196" s="142" t="s">
        <v>147</v>
      </c>
      <c r="C196" s="89"/>
      <c r="D196" s="89"/>
      <c r="E196" s="89"/>
      <c r="F196" s="92">
        <v>2708</v>
      </c>
      <c r="G196" s="92">
        <v>3869</v>
      </c>
      <c r="H196" s="208"/>
      <c r="I196" s="227"/>
      <c r="J196" s="236"/>
      <c r="K196" s="142" t="s">
        <v>147</v>
      </c>
      <c r="L196" s="89"/>
      <c r="M196" s="89"/>
      <c r="N196" s="89"/>
      <c r="O196" s="92">
        <v>2708</v>
      </c>
      <c r="P196" s="92">
        <v>3869</v>
      </c>
      <c r="Q196" s="303">
        <f t="shared" si="0"/>
        <v>0</v>
      </c>
      <c r="R196" s="239">
        <f t="shared" si="1"/>
        <v>0</v>
      </c>
    </row>
    <row r="197" spans="2:18" s="88" customFormat="1">
      <c r="B197" s="142" t="s">
        <v>148</v>
      </c>
      <c r="C197" s="89"/>
      <c r="D197" s="89"/>
      <c r="E197" s="89"/>
      <c r="F197" s="92">
        <v>1874</v>
      </c>
      <c r="G197" s="92">
        <v>2677</v>
      </c>
      <c r="H197" s="208"/>
      <c r="I197" s="227"/>
      <c r="J197" s="236"/>
      <c r="K197" s="142" t="s">
        <v>148</v>
      </c>
      <c r="L197" s="89"/>
      <c r="M197" s="89"/>
      <c r="N197" s="89"/>
      <c r="O197" s="92">
        <v>1874</v>
      </c>
      <c r="P197" s="92">
        <v>2677</v>
      </c>
      <c r="Q197" s="303">
        <f t="shared" si="0"/>
        <v>0</v>
      </c>
      <c r="R197" s="239">
        <f t="shared" si="1"/>
        <v>0</v>
      </c>
    </row>
    <row r="198" spans="2:18">
      <c r="B198" s="142" t="s">
        <v>149</v>
      </c>
      <c r="C198" s="204"/>
      <c r="D198" s="142"/>
      <c r="E198" s="204"/>
      <c r="F198" s="92">
        <v>1562</v>
      </c>
      <c r="G198" s="92">
        <v>2231</v>
      </c>
      <c r="H198" s="129"/>
      <c r="I198" s="227"/>
      <c r="J198" s="236"/>
      <c r="K198" s="142" t="s">
        <v>149</v>
      </c>
      <c r="L198" s="204"/>
      <c r="M198" s="142"/>
      <c r="N198" s="204"/>
      <c r="O198" s="92">
        <v>1562</v>
      </c>
      <c r="P198" s="92">
        <v>2231</v>
      </c>
      <c r="Q198" s="303">
        <f t="shared" si="0"/>
        <v>0</v>
      </c>
      <c r="R198" s="239">
        <f t="shared" si="1"/>
        <v>0</v>
      </c>
    </row>
    <row r="199" spans="2:18">
      <c r="B199" s="142" t="s">
        <v>150</v>
      </c>
      <c r="C199" s="204"/>
      <c r="D199" s="142"/>
      <c r="E199" s="136"/>
      <c r="F199" s="92">
        <v>1303</v>
      </c>
      <c r="G199" s="92">
        <v>1862</v>
      </c>
      <c r="H199" s="129"/>
      <c r="I199" s="227"/>
      <c r="J199" s="236"/>
      <c r="K199" s="142" t="s">
        <v>150</v>
      </c>
      <c r="L199" s="204"/>
      <c r="M199" s="142"/>
      <c r="N199" s="136"/>
      <c r="O199" s="92">
        <v>1303</v>
      </c>
      <c r="P199" s="92">
        <v>1862</v>
      </c>
      <c r="Q199" s="303">
        <f t="shared" si="0"/>
        <v>0</v>
      </c>
      <c r="R199" s="239">
        <f t="shared" si="1"/>
        <v>0</v>
      </c>
    </row>
    <row r="200" spans="2:18">
      <c r="B200" s="142" t="s">
        <v>151</v>
      </c>
      <c r="C200" s="204"/>
      <c r="D200" s="142"/>
      <c r="E200" s="136"/>
      <c r="F200" s="92">
        <v>834</v>
      </c>
      <c r="G200" s="92">
        <v>1192</v>
      </c>
      <c r="H200" s="129"/>
      <c r="I200" s="227"/>
      <c r="J200" s="236"/>
      <c r="K200" s="142" t="s">
        <v>151</v>
      </c>
      <c r="L200" s="204"/>
      <c r="M200" s="142"/>
      <c r="N200" s="136"/>
      <c r="O200" s="92">
        <v>834</v>
      </c>
      <c r="P200" s="92">
        <v>1192</v>
      </c>
      <c r="Q200" s="303">
        <f t="shared" si="0"/>
        <v>0</v>
      </c>
      <c r="R200" s="239">
        <f t="shared" si="1"/>
        <v>0</v>
      </c>
    </row>
    <row r="201" spans="2:18">
      <c r="B201" s="142" t="s">
        <v>152</v>
      </c>
      <c r="C201" s="204"/>
      <c r="D201" s="142"/>
      <c r="E201" s="136"/>
      <c r="F201" s="92">
        <v>1686</v>
      </c>
      <c r="G201" s="92">
        <v>2408</v>
      </c>
      <c r="H201" s="129"/>
      <c r="I201" s="227"/>
      <c r="J201" s="236"/>
      <c r="K201" s="142" t="s">
        <v>152</v>
      </c>
      <c r="L201" s="204"/>
      <c r="M201" s="142"/>
      <c r="N201" s="136"/>
      <c r="O201" s="92">
        <v>1686</v>
      </c>
      <c r="P201" s="92">
        <v>2408</v>
      </c>
      <c r="Q201" s="303">
        <f t="shared" si="0"/>
        <v>0</v>
      </c>
      <c r="R201" s="239">
        <f t="shared" si="1"/>
        <v>0</v>
      </c>
    </row>
    <row r="202" spans="2:18">
      <c r="B202" s="142" t="s">
        <v>153</v>
      </c>
      <c r="C202" s="204"/>
      <c r="D202" s="142"/>
      <c r="E202" s="136"/>
      <c r="F202" s="92">
        <v>1266</v>
      </c>
      <c r="G202" s="92">
        <v>1808</v>
      </c>
      <c r="H202" s="129"/>
      <c r="I202" s="227"/>
      <c r="J202" s="236"/>
      <c r="K202" s="142" t="s">
        <v>153</v>
      </c>
      <c r="L202" s="204"/>
      <c r="M202" s="142"/>
      <c r="N202" s="136"/>
      <c r="O202" s="92">
        <v>1266</v>
      </c>
      <c r="P202" s="92">
        <v>1808</v>
      </c>
      <c r="Q202" s="303">
        <f t="shared" si="0"/>
        <v>0</v>
      </c>
      <c r="R202" s="239">
        <f t="shared" si="1"/>
        <v>0</v>
      </c>
    </row>
    <row r="203" spans="2:18">
      <c r="B203" s="142" t="s">
        <v>154</v>
      </c>
      <c r="C203" s="204"/>
      <c r="D203" s="142"/>
      <c r="E203" s="136"/>
      <c r="F203" s="92">
        <v>706</v>
      </c>
      <c r="G203" s="92">
        <v>1008</v>
      </c>
      <c r="H203" s="129"/>
      <c r="I203" s="227"/>
      <c r="J203" s="236"/>
      <c r="K203" s="142" t="s">
        <v>154</v>
      </c>
      <c r="L203" s="204"/>
      <c r="M203" s="142"/>
      <c r="N203" s="136"/>
      <c r="O203" s="92">
        <v>706</v>
      </c>
      <c r="P203" s="92">
        <v>1008</v>
      </c>
      <c r="Q203" s="303">
        <f t="shared" si="0"/>
        <v>0</v>
      </c>
      <c r="R203" s="239">
        <f t="shared" si="1"/>
        <v>0</v>
      </c>
    </row>
    <row r="204" spans="2:18">
      <c r="B204" s="142" t="s">
        <v>155</v>
      </c>
      <c r="C204" s="204"/>
      <c r="D204" s="142"/>
      <c r="E204" s="136"/>
      <c r="F204" s="92">
        <v>1196</v>
      </c>
      <c r="G204" s="92">
        <v>1708</v>
      </c>
      <c r="H204" s="129"/>
      <c r="I204" s="227"/>
      <c r="J204" s="236"/>
      <c r="K204" s="142" t="s">
        <v>155</v>
      </c>
      <c r="L204" s="204"/>
      <c r="M204" s="142"/>
      <c r="N204" s="136"/>
      <c r="O204" s="92">
        <v>1196</v>
      </c>
      <c r="P204" s="92">
        <v>1708</v>
      </c>
      <c r="Q204" s="303">
        <f t="shared" si="0"/>
        <v>0</v>
      </c>
      <c r="R204" s="239">
        <f t="shared" si="1"/>
        <v>0</v>
      </c>
    </row>
    <row r="205" spans="2:18" ht="15" customHeight="1">
      <c r="B205" s="142" t="s">
        <v>156</v>
      </c>
      <c r="C205" s="204"/>
      <c r="D205" s="142"/>
      <c r="E205" s="136"/>
      <c r="F205" s="92">
        <v>974</v>
      </c>
      <c r="G205" s="92">
        <v>1392</v>
      </c>
      <c r="H205" s="129"/>
      <c r="I205" s="227"/>
      <c r="J205" s="236"/>
      <c r="K205" s="142" t="s">
        <v>156</v>
      </c>
      <c r="L205" s="204"/>
      <c r="M205" s="142"/>
      <c r="N205" s="136"/>
      <c r="O205" s="92">
        <v>974</v>
      </c>
      <c r="P205" s="92">
        <v>1392</v>
      </c>
      <c r="Q205" s="303">
        <f t="shared" si="0"/>
        <v>0</v>
      </c>
      <c r="R205" s="239">
        <f t="shared" si="1"/>
        <v>0</v>
      </c>
    </row>
    <row r="206" spans="2:18">
      <c r="B206" s="142" t="s">
        <v>158</v>
      </c>
      <c r="C206" s="204"/>
      <c r="D206" s="142"/>
      <c r="E206" s="136"/>
      <c r="F206" s="92">
        <v>818</v>
      </c>
      <c r="G206" s="92">
        <v>1169</v>
      </c>
      <c r="H206" s="129"/>
      <c r="I206" s="227"/>
      <c r="J206" s="236"/>
      <c r="K206" s="142" t="s">
        <v>158</v>
      </c>
      <c r="L206" s="204"/>
      <c r="M206" s="142"/>
      <c r="N206" s="136"/>
      <c r="O206" s="92">
        <v>818</v>
      </c>
      <c r="P206" s="92">
        <v>1169</v>
      </c>
      <c r="Q206" s="303">
        <f t="shared" si="0"/>
        <v>0</v>
      </c>
      <c r="R206" s="239">
        <f t="shared" si="1"/>
        <v>0</v>
      </c>
    </row>
    <row r="207" spans="2:18">
      <c r="B207" s="142" t="s">
        <v>157</v>
      </c>
      <c r="C207" s="204"/>
      <c r="D207" s="142"/>
      <c r="E207" s="136"/>
      <c r="F207" s="92">
        <v>452</v>
      </c>
      <c r="G207" s="92">
        <v>646</v>
      </c>
      <c r="H207" s="129"/>
      <c r="I207" s="227"/>
      <c r="J207" s="236"/>
      <c r="K207" s="142" t="s">
        <v>157</v>
      </c>
      <c r="L207" s="204"/>
      <c r="M207" s="142"/>
      <c r="N207" s="136"/>
      <c r="O207" s="92">
        <v>452</v>
      </c>
      <c r="P207" s="92">
        <v>646</v>
      </c>
      <c r="Q207" s="303">
        <f t="shared" si="0"/>
        <v>0</v>
      </c>
      <c r="R207" s="239">
        <f t="shared" si="1"/>
        <v>0</v>
      </c>
    </row>
    <row r="208" spans="2:18">
      <c r="B208" s="142" t="s">
        <v>159</v>
      </c>
      <c r="C208" s="100"/>
      <c r="D208" s="100"/>
      <c r="E208" s="100"/>
      <c r="F208" s="92">
        <v>225</v>
      </c>
      <c r="G208" s="92"/>
      <c r="H208" s="129"/>
      <c r="I208" s="227"/>
      <c r="J208" s="236"/>
      <c r="K208" s="142" t="s">
        <v>159</v>
      </c>
      <c r="L208" s="243"/>
      <c r="M208" s="243"/>
      <c r="N208" s="243"/>
      <c r="O208" s="92">
        <v>225</v>
      </c>
      <c r="P208" s="92"/>
      <c r="Q208" s="303">
        <f t="shared" si="0"/>
        <v>0</v>
      </c>
      <c r="R208" s="239"/>
    </row>
    <row r="209" spans="2:17">
      <c r="B209" s="142"/>
      <c r="C209" s="100"/>
      <c r="D209" s="100"/>
      <c r="E209" s="100"/>
      <c r="F209" s="92"/>
      <c r="G209" s="92"/>
      <c r="H209" s="129"/>
      <c r="I209" s="224"/>
      <c r="J209" s="236"/>
      <c r="K209" s="142"/>
      <c r="L209" s="243"/>
      <c r="M209" s="243"/>
      <c r="N209" s="243"/>
      <c r="O209" s="92"/>
      <c r="P209" s="92"/>
    </row>
    <row r="210" spans="2:17">
      <c r="B210" s="142"/>
      <c r="C210" s="100"/>
      <c r="D210" s="100"/>
      <c r="E210" s="100"/>
      <c r="F210" s="92"/>
      <c r="G210" s="92"/>
      <c r="H210" s="129"/>
      <c r="I210" s="224"/>
      <c r="J210" s="236"/>
      <c r="K210" s="142"/>
      <c r="L210" s="243"/>
      <c r="M210" s="243"/>
      <c r="N210" s="243"/>
      <c r="O210" s="92"/>
      <c r="P210" s="92"/>
    </row>
    <row r="211" spans="2:17" ht="15" customHeight="1">
      <c r="B211" s="384" t="s">
        <v>160</v>
      </c>
      <c r="C211" s="384"/>
      <c r="D211" s="384"/>
      <c r="E211" s="384"/>
      <c r="F211" s="384"/>
      <c r="G211" s="384"/>
      <c r="H211" s="129"/>
      <c r="I211" s="224"/>
      <c r="J211" s="236"/>
      <c r="K211" s="384" t="s">
        <v>160</v>
      </c>
      <c r="L211" s="384"/>
      <c r="M211" s="384"/>
      <c r="N211" s="384"/>
      <c r="O211" s="384"/>
      <c r="P211" s="384"/>
    </row>
    <row r="212" spans="2:17" s="88" customFormat="1" ht="35.25" customHeight="1">
      <c r="B212" s="205" t="s">
        <v>161</v>
      </c>
      <c r="C212" s="205" t="s">
        <v>162</v>
      </c>
      <c r="D212" s="205"/>
      <c r="E212" s="206" t="s">
        <v>163</v>
      </c>
      <c r="F212" s="207" t="s">
        <v>164</v>
      </c>
      <c r="G212" s="206" t="s">
        <v>165</v>
      </c>
      <c r="H212" s="208"/>
      <c r="I212" s="224"/>
      <c r="J212" s="236"/>
      <c r="K212" s="205" t="s">
        <v>161</v>
      </c>
      <c r="L212" s="205" t="s">
        <v>162</v>
      </c>
      <c r="M212" s="205"/>
      <c r="N212" s="206" t="s">
        <v>163</v>
      </c>
      <c r="O212" s="207" t="s">
        <v>164</v>
      </c>
      <c r="P212" s="206" t="s">
        <v>165</v>
      </c>
      <c r="Q212" s="256"/>
    </row>
    <row r="213" spans="2:17">
      <c r="B213" s="136" t="s">
        <v>166</v>
      </c>
      <c r="C213" s="136" t="s">
        <v>167</v>
      </c>
      <c r="D213" s="136"/>
      <c r="E213" s="136" t="s">
        <v>168</v>
      </c>
      <c r="F213" s="209" t="s">
        <v>169</v>
      </c>
      <c r="G213" s="92">
        <v>9151.7199999999993</v>
      </c>
      <c r="H213" s="210"/>
      <c r="I213" s="227"/>
      <c r="J213" s="236"/>
      <c r="K213" s="136" t="s">
        <v>166</v>
      </c>
      <c r="L213" s="136" t="s">
        <v>167</v>
      </c>
      <c r="M213" s="136"/>
      <c r="N213" s="136" t="s">
        <v>168</v>
      </c>
      <c r="O213" s="209" t="s">
        <v>169</v>
      </c>
      <c r="P213" s="92">
        <v>9151.7199999999993</v>
      </c>
      <c r="Q213" s="303">
        <f>P213/G213-1</f>
        <v>0</v>
      </c>
    </row>
    <row r="214" spans="2:17">
      <c r="B214" s="136" t="s">
        <v>166</v>
      </c>
      <c r="C214" s="136" t="s">
        <v>167</v>
      </c>
      <c r="D214" s="136"/>
      <c r="E214" s="136" t="s">
        <v>170</v>
      </c>
      <c r="F214" s="209" t="s">
        <v>171</v>
      </c>
      <c r="G214" s="92">
        <v>7507.27</v>
      </c>
      <c r="H214" s="129"/>
      <c r="I214" s="227"/>
      <c r="J214" s="236"/>
      <c r="K214" s="136" t="s">
        <v>166</v>
      </c>
      <c r="L214" s="136" t="s">
        <v>167</v>
      </c>
      <c r="M214" s="136"/>
      <c r="N214" s="136" t="s">
        <v>170</v>
      </c>
      <c r="O214" s="209" t="s">
        <v>171</v>
      </c>
      <c r="P214" s="92">
        <v>7507.27</v>
      </c>
      <c r="Q214" s="303">
        <f t="shared" ref="Q214:Q277" si="2">P214/G214-1</f>
        <v>0</v>
      </c>
    </row>
    <row r="215" spans="2:17">
      <c r="B215" s="136" t="s">
        <v>166</v>
      </c>
      <c r="C215" s="136" t="s">
        <v>167</v>
      </c>
      <c r="D215" s="136"/>
      <c r="E215" s="136" t="s">
        <v>172</v>
      </c>
      <c r="F215" s="209" t="s">
        <v>173</v>
      </c>
      <c r="G215" s="92">
        <v>6689.59</v>
      </c>
      <c r="H215" s="129"/>
      <c r="I215" s="227"/>
      <c r="J215" s="236"/>
      <c r="K215" s="136" t="s">
        <v>166</v>
      </c>
      <c r="L215" s="136" t="s">
        <v>167</v>
      </c>
      <c r="M215" s="136"/>
      <c r="N215" s="136" t="s">
        <v>172</v>
      </c>
      <c r="O215" s="209" t="s">
        <v>173</v>
      </c>
      <c r="P215" s="92">
        <v>6689.59</v>
      </c>
      <c r="Q215" s="303">
        <f t="shared" si="2"/>
        <v>0</v>
      </c>
    </row>
    <row r="216" spans="2:17">
      <c r="B216" s="136" t="s">
        <v>166</v>
      </c>
      <c r="C216" s="136" t="s">
        <v>174</v>
      </c>
      <c r="D216" s="136"/>
      <c r="E216" s="136" t="s">
        <v>168</v>
      </c>
      <c r="F216" s="209" t="s">
        <v>175</v>
      </c>
      <c r="G216" s="92">
        <v>6689.59</v>
      </c>
      <c r="H216" s="129"/>
      <c r="I216" s="227"/>
      <c r="J216" s="236"/>
      <c r="K216" s="136" t="s">
        <v>166</v>
      </c>
      <c r="L216" s="136" t="s">
        <v>174</v>
      </c>
      <c r="M216" s="136"/>
      <c r="N216" s="136" t="s">
        <v>168</v>
      </c>
      <c r="O216" s="209" t="s">
        <v>175</v>
      </c>
      <c r="P216" s="92">
        <v>6689.59</v>
      </c>
      <c r="Q216" s="303">
        <f t="shared" si="2"/>
        <v>0</v>
      </c>
    </row>
    <row r="217" spans="2:17">
      <c r="B217" s="136" t="s">
        <v>166</v>
      </c>
      <c r="C217" s="136" t="s">
        <v>174</v>
      </c>
      <c r="D217" s="136"/>
      <c r="E217" s="136" t="s">
        <v>170</v>
      </c>
      <c r="F217" s="209" t="s">
        <v>176</v>
      </c>
      <c r="G217" s="92">
        <v>5735.75</v>
      </c>
      <c r="H217" s="129"/>
      <c r="I217" s="227"/>
      <c r="J217" s="236"/>
      <c r="K217" s="136" t="s">
        <v>166</v>
      </c>
      <c r="L217" s="136" t="s">
        <v>174</v>
      </c>
      <c r="M217" s="136"/>
      <c r="N217" s="136" t="s">
        <v>170</v>
      </c>
      <c r="O217" s="209" t="s">
        <v>176</v>
      </c>
      <c r="P217" s="92">
        <v>5735.75</v>
      </c>
      <c r="Q217" s="303">
        <f t="shared" si="2"/>
        <v>0</v>
      </c>
    </row>
    <row r="218" spans="2:17">
      <c r="B218" s="136" t="s">
        <v>166</v>
      </c>
      <c r="C218" s="136" t="s">
        <v>174</v>
      </c>
      <c r="D218" s="136"/>
      <c r="E218" s="136" t="s">
        <v>172</v>
      </c>
      <c r="F218" s="209" t="s">
        <v>177</v>
      </c>
      <c r="G218" s="92">
        <v>4772.28</v>
      </c>
      <c r="H218" s="129"/>
      <c r="I218" s="227"/>
      <c r="J218" s="236"/>
      <c r="K218" s="136" t="s">
        <v>166</v>
      </c>
      <c r="L218" s="136" t="s">
        <v>174</v>
      </c>
      <c r="M218" s="136"/>
      <c r="N218" s="136" t="s">
        <v>172</v>
      </c>
      <c r="O218" s="209" t="s">
        <v>177</v>
      </c>
      <c r="P218" s="92">
        <v>4772.28</v>
      </c>
      <c r="Q218" s="303">
        <f t="shared" si="2"/>
        <v>0</v>
      </c>
    </row>
    <row r="219" spans="2:17">
      <c r="B219" s="136" t="s">
        <v>166</v>
      </c>
      <c r="C219" s="136" t="s">
        <v>178</v>
      </c>
      <c r="D219" s="136"/>
      <c r="E219" s="136" t="s">
        <v>168</v>
      </c>
      <c r="F219" s="209" t="s">
        <v>179</v>
      </c>
      <c r="G219" s="92">
        <v>4234.84</v>
      </c>
      <c r="H219" s="129"/>
      <c r="I219" s="227"/>
      <c r="J219" s="236"/>
      <c r="K219" s="136" t="s">
        <v>166</v>
      </c>
      <c r="L219" s="136" t="s">
        <v>178</v>
      </c>
      <c r="M219" s="136"/>
      <c r="N219" s="136" t="s">
        <v>168</v>
      </c>
      <c r="O219" s="209" t="s">
        <v>179</v>
      </c>
      <c r="P219" s="92">
        <v>4234.84</v>
      </c>
      <c r="Q219" s="303">
        <f t="shared" si="2"/>
        <v>0</v>
      </c>
    </row>
    <row r="220" spans="2:17">
      <c r="B220" s="136" t="s">
        <v>166</v>
      </c>
      <c r="C220" s="136" t="s">
        <v>178</v>
      </c>
      <c r="D220" s="136"/>
      <c r="E220" s="136" t="s">
        <v>170</v>
      </c>
      <c r="F220" s="209" t="s">
        <v>180</v>
      </c>
      <c r="G220" s="92">
        <v>3638.29</v>
      </c>
      <c r="H220" s="129"/>
      <c r="I220" s="227"/>
      <c r="J220" s="236"/>
      <c r="K220" s="136" t="s">
        <v>166</v>
      </c>
      <c r="L220" s="136" t="s">
        <v>178</v>
      </c>
      <c r="M220" s="136"/>
      <c r="N220" s="136" t="s">
        <v>170</v>
      </c>
      <c r="O220" s="209" t="s">
        <v>180</v>
      </c>
      <c r="P220" s="92">
        <v>3638.29</v>
      </c>
      <c r="Q220" s="303">
        <f t="shared" si="2"/>
        <v>0</v>
      </c>
    </row>
    <row r="221" spans="2:17">
      <c r="B221" s="136" t="s">
        <v>166</v>
      </c>
      <c r="C221" s="136" t="s">
        <v>178</v>
      </c>
      <c r="D221" s="136"/>
      <c r="E221" s="136" t="s">
        <v>172</v>
      </c>
      <c r="F221" s="209" t="s">
        <v>181</v>
      </c>
      <c r="G221" s="92">
        <v>2982.69</v>
      </c>
      <c r="H221" s="129"/>
      <c r="I221" s="227"/>
      <c r="J221" s="236"/>
      <c r="K221" s="136" t="s">
        <v>166</v>
      </c>
      <c r="L221" s="136" t="s">
        <v>178</v>
      </c>
      <c r="M221" s="136"/>
      <c r="N221" s="136" t="s">
        <v>172</v>
      </c>
      <c r="O221" s="209" t="s">
        <v>181</v>
      </c>
      <c r="P221" s="92">
        <v>2982.69</v>
      </c>
      <c r="Q221" s="303">
        <f t="shared" si="2"/>
        <v>0</v>
      </c>
    </row>
    <row r="222" spans="2:17">
      <c r="B222" s="79" t="s">
        <v>166</v>
      </c>
      <c r="C222" s="79" t="s">
        <v>182</v>
      </c>
      <c r="D222" s="79"/>
      <c r="E222" s="79" t="s">
        <v>168</v>
      </c>
      <c r="F222" s="95" t="s">
        <v>183</v>
      </c>
      <c r="G222" s="92">
        <v>5256.25</v>
      </c>
      <c r="H222" s="129"/>
      <c r="I222" s="227"/>
      <c r="J222" s="236"/>
      <c r="K222" s="136" t="s">
        <v>166</v>
      </c>
      <c r="L222" s="136" t="s">
        <v>182</v>
      </c>
      <c r="M222" s="136"/>
      <c r="N222" s="136" t="s">
        <v>168</v>
      </c>
      <c r="O222" s="209" t="s">
        <v>183</v>
      </c>
      <c r="P222" s="92">
        <v>5256.25</v>
      </c>
      <c r="Q222" s="303">
        <f t="shared" si="2"/>
        <v>0</v>
      </c>
    </row>
    <row r="223" spans="2:17">
      <c r="B223" s="79" t="s">
        <v>166</v>
      </c>
      <c r="C223" s="79" t="s">
        <v>182</v>
      </c>
      <c r="D223" s="79"/>
      <c r="E223" s="79" t="s">
        <v>170</v>
      </c>
      <c r="F223" s="95" t="s">
        <v>184</v>
      </c>
      <c r="G223" s="92">
        <v>4957.96</v>
      </c>
      <c r="H223" s="129"/>
      <c r="I223" s="227"/>
      <c r="J223" s="236"/>
      <c r="K223" s="136" t="s">
        <v>166</v>
      </c>
      <c r="L223" s="136" t="s">
        <v>182</v>
      </c>
      <c r="M223" s="136"/>
      <c r="N223" s="136" t="s">
        <v>170</v>
      </c>
      <c r="O223" s="209" t="s">
        <v>184</v>
      </c>
      <c r="P223" s="92">
        <v>4957.96</v>
      </c>
      <c r="Q223" s="303">
        <f t="shared" si="2"/>
        <v>0</v>
      </c>
    </row>
    <row r="224" spans="2:17">
      <c r="B224" s="79" t="s">
        <v>166</v>
      </c>
      <c r="C224" s="79" t="s">
        <v>182</v>
      </c>
      <c r="D224" s="79"/>
      <c r="E224" s="79" t="s">
        <v>172</v>
      </c>
      <c r="F224" s="95" t="s">
        <v>185</v>
      </c>
      <c r="G224" s="92">
        <v>4394.92</v>
      </c>
      <c r="H224" s="129"/>
      <c r="I224" s="227"/>
      <c r="J224" s="236"/>
      <c r="K224" s="136" t="s">
        <v>166</v>
      </c>
      <c r="L224" s="136" t="s">
        <v>182</v>
      </c>
      <c r="M224" s="136"/>
      <c r="N224" s="136" t="s">
        <v>172</v>
      </c>
      <c r="O224" s="209" t="s">
        <v>185</v>
      </c>
      <c r="P224" s="92">
        <v>4394.92</v>
      </c>
      <c r="Q224" s="303">
        <f t="shared" si="2"/>
        <v>0</v>
      </c>
    </row>
    <row r="225" spans="2:17">
      <c r="B225" s="79" t="s">
        <v>166</v>
      </c>
      <c r="C225" s="79" t="s">
        <v>186</v>
      </c>
      <c r="D225" s="79"/>
      <c r="E225" s="79" t="s">
        <v>168</v>
      </c>
      <c r="F225" s="95" t="s">
        <v>187</v>
      </c>
      <c r="G225" s="92">
        <v>3104.66</v>
      </c>
      <c r="H225" s="129"/>
      <c r="I225" s="227"/>
      <c r="J225" s="236"/>
      <c r="K225" s="136" t="s">
        <v>166</v>
      </c>
      <c r="L225" s="136" t="s">
        <v>186</v>
      </c>
      <c r="M225" s="136"/>
      <c r="N225" s="136" t="s">
        <v>168</v>
      </c>
      <c r="O225" s="209" t="s">
        <v>187</v>
      </c>
      <c r="P225" s="92">
        <v>3104.66</v>
      </c>
      <c r="Q225" s="303">
        <f t="shared" si="2"/>
        <v>0</v>
      </c>
    </row>
    <row r="226" spans="2:17">
      <c r="B226" s="79" t="s">
        <v>166</v>
      </c>
      <c r="C226" s="79" t="s">
        <v>186</v>
      </c>
      <c r="D226" s="79"/>
      <c r="E226" s="79" t="s">
        <v>170</v>
      </c>
      <c r="F226" s="95" t="s">
        <v>188</v>
      </c>
      <c r="G226" s="92">
        <v>2391.83</v>
      </c>
      <c r="H226" s="129"/>
      <c r="I226" s="227"/>
      <c r="J226" s="236"/>
      <c r="K226" s="136" t="s">
        <v>166</v>
      </c>
      <c r="L226" s="136" t="s">
        <v>186</v>
      </c>
      <c r="M226" s="136"/>
      <c r="N226" s="136" t="s">
        <v>170</v>
      </c>
      <c r="O226" s="209" t="s">
        <v>188</v>
      </c>
      <c r="P226" s="92">
        <v>2391.83</v>
      </c>
      <c r="Q226" s="303">
        <f t="shared" si="2"/>
        <v>0</v>
      </c>
    </row>
    <row r="227" spans="2:17">
      <c r="B227" s="79" t="s">
        <v>166</v>
      </c>
      <c r="C227" s="79" t="s">
        <v>186</v>
      </c>
      <c r="D227" s="79"/>
      <c r="E227" s="79" t="s">
        <v>172</v>
      </c>
      <c r="F227" s="95" t="s">
        <v>189</v>
      </c>
      <c r="G227" s="92">
        <v>1730.51</v>
      </c>
      <c r="H227" s="129"/>
      <c r="I227" s="227"/>
      <c r="J227" s="236"/>
      <c r="K227" s="136" t="s">
        <v>166</v>
      </c>
      <c r="L227" s="136" t="s">
        <v>186</v>
      </c>
      <c r="M227" s="136"/>
      <c r="N227" s="136" t="s">
        <v>172</v>
      </c>
      <c r="O227" s="209" t="s">
        <v>189</v>
      </c>
      <c r="P227" s="92">
        <v>1730.51</v>
      </c>
      <c r="Q227" s="303">
        <f t="shared" si="2"/>
        <v>0</v>
      </c>
    </row>
    <row r="228" spans="2:17">
      <c r="B228" s="79" t="s">
        <v>166</v>
      </c>
      <c r="C228" s="79" t="s">
        <v>190</v>
      </c>
      <c r="D228" s="79"/>
      <c r="E228" s="79" t="s">
        <v>168</v>
      </c>
      <c r="F228" s="95" t="s">
        <v>191</v>
      </c>
      <c r="G228" s="92">
        <v>1082.53</v>
      </c>
      <c r="H228" s="129"/>
      <c r="I228" s="227"/>
      <c r="J228" s="236"/>
      <c r="K228" s="136" t="s">
        <v>166</v>
      </c>
      <c r="L228" s="136" t="s">
        <v>190</v>
      </c>
      <c r="M228" s="136"/>
      <c r="N228" s="136" t="s">
        <v>168</v>
      </c>
      <c r="O228" s="209" t="s">
        <v>191</v>
      </c>
      <c r="P228" s="92">
        <v>1082.53</v>
      </c>
      <c r="Q228" s="303">
        <f t="shared" si="2"/>
        <v>0</v>
      </c>
    </row>
    <row r="229" spans="2:17">
      <c r="B229" s="79" t="s">
        <v>166</v>
      </c>
      <c r="C229" s="79" t="s">
        <v>190</v>
      </c>
      <c r="D229" s="79"/>
      <c r="E229" s="79" t="s">
        <v>170</v>
      </c>
      <c r="F229" s="95" t="s">
        <v>192</v>
      </c>
      <c r="G229" s="92">
        <v>834.75</v>
      </c>
      <c r="H229" s="129"/>
      <c r="I229" s="227"/>
      <c r="J229" s="236"/>
      <c r="K229" s="136" t="s">
        <v>166</v>
      </c>
      <c r="L229" s="136" t="s">
        <v>190</v>
      </c>
      <c r="M229" s="136"/>
      <c r="N229" s="136" t="s">
        <v>170</v>
      </c>
      <c r="O229" s="209" t="s">
        <v>192</v>
      </c>
      <c r="P229" s="92">
        <v>834.75</v>
      </c>
      <c r="Q229" s="303">
        <f t="shared" si="2"/>
        <v>0</v>
      </c>
    </row>
    <row r="230" spans="2:17">
      <c r="B230" s="79" t="s">
        <v>166</v>
      </c>
      <c r="C230" s="79" t="s">
        <v>190</v>
      </c>
      <c r="D230" s="79"/>
      <c r="E230" s="79" t="s">
        <v>172</v>
      </c>
      <c r="F230" s="95" t="s">
        <v>193</v>
      </c>
      <c r="G230" s="92">
        <v>476.45</v>
      </c>
      <c r="H230" s="129"/>
      <c r="I230" s="227"/>
      <c r="J230" s="236"/>
      <c r="K230" s="136" t="s">
        <v>166</v>
      </c>
      <c r="L230" s="136" t="s">
        <v>190</v>
      </c>
      <c r="M230" s="136"/>
      <c r="N230" s="136" t="s">
        <v>172</v>
      </c>
      <c r="O230" s="209" t="s">
        <v>193</v>
      </c>
      <c r="P230" s="92">
        <v>476.45</v>
      </c>
      <c r="Q230" s="303">
        <f t="shared" si="2"/>
        <v>0</v>
      </c>
    </row>
    <row r="231" spans="2:17">
      <c r="B231" s="79" t="s">
        <v>194</v>
      </c>
      <c r="C231" s="79" t="s">
        <v>167</v>
      </c>
      <c r="D231" s="79"/>
      <c r="E231" s="79" t="s">
        <v>168</v>
      </c>
      <c r="F231" s="95" t="s">
        <v>195</v>
      </c>
      <c r="G231" s="92">
        <v>5033.4399999999996</v>
      </c>
      <c r="H231" s="129"/>
      <c r="I231" s="227"/>
      <c r="J231" s="236"/>
      <c r="K231" s="136" t="s">
        <v>194</v>
      </c>
      <c r="L231" s="136" t="s">
        <v>167</v>
      </c>
      <c r="M231" s="136"/>
      <c r="N231" s="136" t="s">
        <v>168</v>
      </c>
      <c r="O231" s="209" t="s">
        <v>195</v>
      </c>
      <c r="P231" s="92">
        <v>5033.4399999999996</v>
      </c>
      <c r="Q231" s="303">
        <f t="shared" si="2"/>
        <v>0</v>
      </c>
    </row>
    <row r="232" spans="2:17">
      <c r="B232" s="79" t="s">
        <v>194</v>
      </c>
      <c r="C232" s="79" t="s">
        <v>167</v>
      </c>
      <c r="D232" s="79"/>
      <c r="E232" s="79" t="s">
        <v>170</v>
      </c>
      <c r="F232" s="95" t="s">
        <v>196</v>
      </c>
      <c r="G232" s="92">
        <v>4421.59</v>
      </c>
      <c r="H232" s="129"/>
      <c r="I232" s="227"/>
      <c r="J232" s="236"/>
      <c r="K232" s="136" t="s">
        <v>194</v>
      </c>
      <c r="L232" s="136" t="s">
        <v>167</v>
      </c>
      <c r="M232" s="136"/>
      <c r="N232" s="136" t="s">
        <v>170</v>
      </c>
      <c r="O232" s="209" t="s">
        <v>196</v>
      </c>
      <c r="P232" s="92">
        <v>4421.59</v>
      </c>
      <c r="Q232" s="303">
        <f t="shared" si="2"/>
        <v>0</v>
      </c>
    </row>
    <row r="233" spans="2:17">
      <c r="B233" s="79" t="s">
        <v>194</v>
      </c>
      <c r="C233" s="79" t="s">
        <v>167</v>
      </c>
      <c r="D233" s="79"/>
      <c r="E233" s="79" t="s">
        <v>172</v>
      </c>
      <c r="F233" s="95" t="s">
        <v>197</v>
      </c>
      <c r="G233" s="92">
        <v>3339.07</v>
      </c>
      <c r="H233" s="129"/>
      <c r="I233" s="227"/>
      <c r="J233" s="236"/>
      <c r="K233" s="136" t="s">
        <v>194</v>
      </c>
      <c r="L233" s="136" t="s">
        <v>167</v>
      </c>
      <c r="M233" s="136"/>
      <c r="N233" s="136" t="s">
        <v>172</v>
      </c>
      <c r="O233" s="209" t="s">
        <v>197</v>
      </c>
      <c r="P233" s="92">
        <v>3339.07</v>
      </c>
      <c r="Q233" s="303">
        <f t="shared" si="2"/>
        <v>0</v>
      </c>
    </row>
    <row r="234" spans="2:17">
      <c r="B234" s="79" t="s">
        <v>194</v>
      </c>
      <c r="C234" s="79" t="s">
        <v>174</v>
      </c>
      <c r="D234" s="79"/>
      <c r="E234" s="79" t="s">
        <v>168</v>
      </c>
      <c r="F234" s="95" t="s">
        <v>198</v>
      </c>
      <c r="G234" s="92">
        <v>3706.9</v>
      </c>
      <c r="H234" s="129"/>
      <c r="I234" s="227"/>
      <c r="J234" s="236"/>
      <c r="K234" s="136" t="s">
        <v>194</v>
      </c>
      <c r="L234" s="136" t="s">
        <v>174</v>
      </c>
      <c r="M234" s="136"/>
      <c r="N234" s="136" t="s">
        <v>168</v>
      </c>
      <c r="O234" s="209" t="s">
        <v>198</v>
      </c>
      <c r="P234" s="92">
        <v>3706.9</v>
      </c>
      <c r="Q234" s="303">
        <f t="shared" si="2"/>
        <v>0</v>
      </c>
    </row>
    <row r="235" spans="2:17">
      <c r="B235" s="79" t="s">
        <v>194</v>
      </c>
      <c r="C235" s="79" t="s">
        <v>174</v>
      </c>
      <c r="D235" s="79"/>
      <c r="E235" s="79" t="s">
        <v>170</v>
      </c>
      <c r="F235" s="95" t="s">
        <v>199</v>
      </c>
      <c r="G235" s="92">
        <v>2982.66</v>
      </c>
      <c r="H235" s="129"/>
      <c r="I235" s="227"/>
      <c r="J235" s="236"/>
      <c r="K235" s="136" t="s">
        <v>194</v>
      </c>
      <c r="L235" s="136" t="s">
        <v>174</v>
      </c>
      <c r="M235" s="136"/>
      <c r="N235" s="136" t="s">
        <v>170</v>
      </c>
      <c r="O235" s="209" t="s">
        <v>199</v>
      </c>
      <c r="P235" s="92">
        <v>2982.66</v>
      </c>
      <c r="Q235" s="303">
        <f t="shared" si="2"/>
        <v>0</v>
      </c>
    </row>
    <row r="236" spans="2:17">
      <c r="B236" s="79" t="s">
        <v>194</v>
      </c>
      <c r="C236" s="79" t="s">
        <v>174</v>
      </c>
      <c r="D236" s="79"/>
      <c r="E236" s="79" t="s">
        <v>172</v>
      </c>
      <c r="F236" s="95" t="s">
        <v>200</v>
      </c>
      <c r="G236" s="92">
        <v>2214.61</v>
      </c>
      <c r="H236" s="129"/>
      <c r="I236" s="227"/>
      <c r="J236" s="236"/>
      <c r="K236" s="136" t="s">
        <v>194</v>
      </c>
      <c r="L236" s="136" t="s">
        <v>174</v>
      </c>
      <c r="M236" s="136"/>
      <c r="N236" s="136" t="s">
        <v>172</v>
      </c>
      <c r="O236" s="209" t="s">
        <v>200</v>
      </c>
      <c r="P236" s="92">
        <v>2214.61</v>
      </c>
      <c r="Q236" s="303">
        <f t="shared" si="2"/>
        <v>0</v>
      </c>
    </row>
    <row r="237" spans="2:17">
      <c r="B237" s="79" t="s">
        <v>194</v>
      </c>
      <c r="C237" s="79" t="s">
        <v>178</v>
      </c>
      <c r="D237" s="79"/>
      <c r="E237" s="79" t="s">
        <v>168</v>
      </c>
      <c r="F237" s="95" t="s">
        <v>201</v>
      </c>
      <c r="G237" s="92">
        <v>2081.19</v>
      </c>
      <c r="H237" s="129"/>
      <c r="I237" s="227"/>
      <c r="J237" s="236"/>
      <c r="K237" s="136" t="s">
        <v>194</v>
      </c>
      <c r="L237" s="136" t="s">
        <v>178</v>
      </c>
      <c r="M237" s="136"/>
      <c r="N237" s="136" t="s">
        <v>168</v>
      </c>
      <c r="O237" s="209" t="s">
        <v>201</v>
      </c>
      <c r="P237" s="92">
        <v>2081.19</v>
      </c>
      <c r="Q237" s="303">
        <f t="shared" si="2"/>
        <v>0</v>
      </c>
    </row>
    <row r="238" spans="2:17">
      <c r="B238" s="79" t="s">
        <v>194</v>
      </c>
      <c r="C238" s="79" t="s">
        <v>178</v>
      </c>
      <c r="D238" s="79"/>
      <c r="E238" s="79" t="s">
        <v>170</v>
      </c>
      <c r="F238" s="95" t="s">
        <v>202</v>
      </c>
      <c r="G238" s="92">
        <v>1671.42</v>
      </c>
      <c r="H238" s="129"/>
      <c r="I238" s="227"/>
      <c r="J238" s="236"/>
      <c r="K238" s="136" t="s">
        <v>194</v>
      </c>
      <c r="L238" s="136" t="s">
        <v>178</v>
      </c>
      <c r="M238" s="136"/>
      <c r="N238" s="136" t="s">
        <v>170</v>
      </c>
      <c r="O238" s="209" t="s">
        <v>202</v>
      </c>
      <c r="P238" s="92">
        <v>1671.42</v>
      </c>
      <c r="Q238" s="303">
        <f t="shared" si="2"/>
        <v>0</v>
      </c>
    </row>
    <row r="239" spans="2:17">
      <c r="B239" s="79" t="s">
        <v>194</v>
      </c>
      <c r="C239" s="79" t="s">
        <v>178</v>
      </c>
      <c r="D239" s="79"/>
      <c r="E239" s="79" t="s">
        <v>172</v>
      </c>
      <c r="F239" s="95" t="s">
        <v>203</v>
      </c>
      <c r="G239" s="92">
        <v>1372.22</v>
      </c>
      <c r="H239" s="129"/>
      <c r="I239" s="227"/>
      <c r="J239" s="236"/>
      <c r="K239" s="136" t="s">
        <v>194</v>
      </c>
      <c r="L239" s="136" t="s">
        <v>178</v>
      </c>
      <c r="M239" s="136"/>
      <c r="N239" s="136" t="s">
        <v>172</v>
      </c>
      <c r="O239" s="209" t="s">
        <v>203</v>
      </c>
      <c r="P239" s="92">
        <v>1372.22</v>
      </c>
      <c r="Q239" s="303">
        <f t="shared" si="2"/>
        <v>0</v>
      </c>
    </row>
    <row r="240" spans="2:17">
      <c r="B240" s="79" t="s">
        <v>194</v>
      </c>
      <c r="C240" s="79" t="s">
        <v>186</v>
      </c>
      <c r="D240" s="79"/>
      <c r="E240" s="79" t="s">
        <v>168</v>
      </c>
      <c r="F240" s="95" t="s">
        <v>204</v>
      </c>
      <c r="G240" s="92">
        <v>1098.2</v>
      </c>
      <c r="H240" s="129"/>
      <c r="I240" s="227"/>
      <c r="J240" s="236"/>
      <c r="K240" s="136" t="s">
        <v>194</v>
      </c>
      <c r="L240" s="136" t="s">
        <v>186</v>
      </c>
      <c r="M240" s="136"/>
      <c r="N240" s="136" t="s">
        <v>168</v>
      </c>
      <c r="O240" s="209" t="s">
        <v>204</v>
      </c>
      <c r="P240" s="92">
        <v>1098.2</v>
      </c>
      <c r="Q240" s="303">
        <f t="shared" si="2"/>
        <v>0</v>
      </c>
    </row>
    <row r="241" spans="2:17">
      <c r="B241" s="79" t="s">
        <v>194</v>
      </c>
      <c r="C241" s="79" t="s">
        <v>186</v>
      </c>
      <c r="D241" s="79"/>
      <c r="E241" s="79" t="s">
        <v>170</v>
      </c>
      <c r="F241" s="95" t="s">
        <v>205</v>
      </c>
      <c r="G241" s="92">
        <v>915.17</v>
      </c>
      <c r="H241" s="129"/>
      <c r="I241" s="227"/>
      <c r="J241" s="236"/>
      <c r="K241" s="136" t="s">
        <v>194</v>
      </c>
      <c r="L241" s="136" t="s">
        <v>186</v>
      </c>
      <c r="M241" s="136"/>
      <c r="N241" s="136" t="s">
        <v>170</v>
      </c>
      <c r="O241" s="209" t="s">
        <v>205</v>
      </c>
      <c r="P241" s="92">
        <v>915.17</v>
      </c>
      <c r="Q241" s="303">
        <f t="shared" si="2"/>
        <v>0</v>
      </c>
    </row>
    <row r="242" spans="2:17">
      <c r="B242" s="79" t="s">
        <v>194</v>
      </c>
      <c r="C242" s="79" t="s">
        <v>186</v>
      </c>
      <c r="D242" s="79"/>
      <c r="E242" s="79" t="s">
        <v>172</v>
      </c>
      <c r="F242" s="95" t="s">
        <v>206</v>
      </c>
      <c r="G242" s="92">
        <v>823.65</v>
      </c>
      <c r="H242" s="129"/>
      <c r="I242" s="227"/>
      <c r="J242" s="236"/>
      <c r="K242" s="136" t="s">
        <v>194</v>
      </c>
      <c r="L242" s="136" t="s">
        <v>186</v>
      </c>
      <c r="M242" s="136"/>
      <c r="N242" s="136" t="s">
        <v>172</v>
      </c>
      <c r="O242" s="209" t="s">
        <v>206</v>
      </c>
      <c r="P242" s="92">
        <v>823.65</v>
      </c>
      <c r="Q242" s="303">
        <f t="shared" si="2"/>
        <v>0</v>
      </c>
    </row>
    <row r="243" spans="2:17">
      <c r="B243" s="79" t="s">
        <v>207</v>
      </c>
      <c r="C243" s="79" t="s">
        <v>167</v>
      </c>
      <c r="D243" s="79"/>
      <c r="E243" s="79" t="s">
        <v>168</v>
      </c>
      <c r="F243" s="95" t="s">
        <v>208</v>
      </c>
      <c r="G243" s="92">
        <v>5970.8</v>
      </c>
      <c r="H243" s="129"/>
      <c r="I243" s="227"/>
      <c r="J243" s="236"/>
      <c r="K243" s="136" t="s">
        <v>207</v>
      </c>
      <c r="L243" s="136" t="s">
        <v>167</v>
      </c>
      <c r="M243" s="136"/>
      <c r="N243" s="136" t="s">
        <v>168</v>
      </c>
      <c r="O243" s="209" t="s">
        <v>208</v>
      </c>
      <c r="P243" s="92">
        <v>5970.8</v>
      </c>
      <c r="Q243" s="303">
        <f t="shared" si="2"/>
        <v>0</v>
      </c>
    </row>
    <row r="244" spans="2:17">
      <c r="B244" s="79" t="s">
        <v>207</v>
      </c>
      <c r="C244" s="79" t="s">
        <v>167</v>
      </c>
      <c r="D244" s="79"/>
      <c r="E244" s="79" t="s">
        <v>170</v>
      </c>
      <c r="F244" s="95" t="s">
        <v>209</v>
      </c>
      <c r="G244" s="92">
        <v>5138.2</v>
      </c>
      <c r="H244" s="129"/>
      <c r="I244" s="227"/>
      <c r="J244" s="236"/>
      <c r="K244" s="136" t="s">
        <v>207</v>
      </c>
      <c r="L244" s="136" t="s">
        <v>167</v>
      </c>
      <c r="M244" s="136"/>
      <c r="N244" s="136" t="s">
        <v>170</v>
      </c>
      <c r="O244" s="209" t="s">
        <v>209</v>
      </c>
      <c r="P244" s="92">
        <v>5138.2</v>
      </c>
      <c r="Q244" s="303">
        <f t="shared" si="2"/>
        <v>0</v>
      </c>
    </row>
    <row r="245" spans="2:17">
      <c r="B245" s="79" t="s">
        <v>207</v>
      </c>
      <c r="C245" s="79" t="s">
        <v>167</v>
      </c>
      <c r="D245" s="79"/>
      <c r="E245" s="79" t="s">
        <v>172</v>
      </c>
      <c r="F245" s="95" t="s">
        <v>210</v>
      </c>
      <c r="G245" s="92">
        <v>3334.3</v>
      </c>
      <c r="H245" s="129"/>
      <c r="I245" s="227"/>
      <c r="J245" s="236"/>
      <c r="K245" s="136" t="s">
        <v>207</v>
      </c>
      <c r="L245" s="136" t="s">
        <v>167</v>
      </c>
      <c r="M245" s="136"/>
      <c r="N245" s="136" t="s">
        <v>172</v>
      </c>
      <c r="O245" s="209" t="s">
        <v>210</v>
      </c>
      <c r="P245" s="92">
        <v>3334.3</v>
      </c>
      <c r="Q245" s="303">
        <f t="shared" si="2"/>
        <v>0</v>
      </c>
    </row>
    <row r="246" spans="2:17">
      <c r="B246" s="79" t="s">
        <v>207</v>
      </c>
      <c r="C246" s="79" t="s">
        <v>174</v>
      </c>
      <c r="D246" s="79"/>
      <c r="E246" s="79" t="s">
        <v>168</v>
      </c>
      <c r="F246" s="95" t="s">
        <v>211</v>
      </c>
      <c r="G246" s="92">
        <v>3998.51</v>
      </c>
      <c r="H246" s="129"/>
      <c r="I246" s="227"/>
      <c r="J246" s="236"/>
      <c r="K246" s="136" t="s">
        <v>207</v>
      </c>
      <c r="L246" s="136" t="s">
        <v>174</v>
      </c>
      <c r="M246" s="136"/>
      <c r="N246" s="136" t="s">
        <v>168</v>
      </c>
      <c r="O246" s="209" t="s">
        <v>211</v>
      </c>
      <c r="P246" s="92">
        <v>3998.51</v>
      </c>
      <c r="Q246" s="303">
        <f t="shared" si="2"/>
        <v>0</v>
      </c>
    </row>
    <row r="247" spans="2:17">
      <c r="B247" s="79" t="s">
        <v>207</v>
      </c>
      <c r="C247" s="79" t="s">
        <v>174</v>
      </c>
      <c r="D247" s="79"/>
      <c r="E247" s="79" t="s">
        <v>170</v>
      </c>
      <c r="F247" s="95" t="s">
        <v>212</v>
      </c>
      <c r="G247" s="92">
        <v>3041.76</v>
      </c>
      <c r="H247" s="129"/>
      <c r="I247" s="227"/>
      <c r="J247" s="236"/>
      <c r="K247" s="136" t="s">
        <v>207</v>
      </c>
      <c r="L247" s="136" t="s">
        <v>174</v>
      </c>
      <c r="M247" s="136"/>
      <c r="N247" s="136" t="s">
        <v>170</v>
      </c>
      <c r="O247" s="209" t="s">
        <v>212</v>
      </c>
      <c r="P247" s="92">
        <v>3041.76</v>
      </c>
      <c r="Q247" s="303">
        <f t="shared" si="2"/>
        <v>0</v>
      </c>
    </row>
    <row r="248" spans="2:17">
      <c r="B248" s="79" t="s">
        <v>207</v>
      </c>
      <c r="C248" s="79" t="s">
        <v>174</v>
      </c>
      <c r="D248" s="79"/>
      <c r="E248" s="79" t="s">
        <v>172</v>
      </c>
      <c r="F248" s="95" t="s">
        <v>213</v>
      </c>
      <c r="G248" s="92">
        <v>2065.92</v>
      </c>
      <c r="H248" s="129"/>
      <c r="I248" s="227"/>
      <c r="J248" s="236"/>
      <c r="K248" s="136" t="s">
        <v>207</v>
      </c>
      <c r="L248" s="136" t="s">
        <v>174</v>
      </c>
      <c r="M248" s="136"/>
      <c r="N248" s="136" t="s">
        <v>172</v>
      </c>
      <c r="O248" s="209" t="s">
        <v>213</v>
      </c>
      <c r="P248" s="92">
        <v>2065.92</v>
      </c>
      <c r="Q248" s="303">
        <f t="shared" si="2"/>
        <v>0</v>
      </c>
    </row>
    <row r="249" spans="2:17">
      <c r="B249" s="79" t="s">
        <v>207</v>
      </c>
      <c r="C249" s="79" t="s">
        <v>178</v>
      </c>
      <c r="D249" s="79"/>
      <c r="E249" s="79" t="s">
        <v>168</v>
      </c>
      <c r="F249" s="95" t="s">
        <v>214</v>
      </c>
      <c r="G249" s="92">
        <v>2759.68</v>
      </c>
      <c r="H249" s="129"/>
      <c r="I249" s="227"/>
      <c r="J249" s="236"/>
      <c r="K249" s="136" t="s">
        <v>207</v>
      </c>
      <c r="L249" s="136" t="s">
        <v>178</v>
      </c>
      <c r="M249" s="136"/>
      <c r="N249" s="136" t="s">
        <v>168</v>
      </c>
      <c r="O249" s="209" t="s">
        <v>214</v>
      </c>
      <c r="P249" s="92">
        <v>2759.68</v>
      </c>
      <c r="Q249" s="303">
        <f t="shared" si="2"/>
        <v>0</v>
      </c>
    </row>
    <row r="250" spans="2:17">
      <c r="B250" s="79" t="s">
        <v>207</v>
      </c>
      <c r="C250" s="79" t="s">
        <v>178</v>
      </c>
      <c r="D250" s="79"/>
      <c r="E250" s="79" t="s">
        <v>170</v>
      </c>
      <c r="F250" s="95" t="s">
        <v>215</v>
      </c>
      <c r="G250" s="92">
        <v>2214.61</v>
      </c>
      <c r="H250" s="129"/>
      <c r="I250" s="227"/>
      <c r="J250" s="236"/>
      <c r="K250" s="136" t="s">
        <v>207</v>
      </c>
      <c r="L250" s="136" t="s">
        <v>178</v>
      </c>
      <c r="M250" s="136"/>
      <c r="N250" s="136" t="s">
        <v>170</v>
      </c>
      <c r="O250" s="209" t="s">
        <v>215</v>
      </c>
      <c r="P250" s="92">
        <v>2214.61</v>
      </c>
      <c r="Q250" s="303">
        <f t="shared" si="2"/>
        <v>0</v>
      </c>
    </row>
    <row r="251" spans="2:17">
      <c r="B251" s="79" t="s">
        <v>207</v>
      </c>
      <c r="C251" s="79" t="s">
        <v>178</v>
      </c>
      <c r="D251" s="79"/>
      <c r="E251" s="79" t="s">
        <v>172</v>
      </c>
      <c r="F251" s="95" t="s">
        <v>216</v>
      </c>
      <c r="G251" s="92">
        <v>1471.24</v>
      </c>
      <c r="H251" s="129"/>
      <c r="I251" s="227"/>
      <c r="J251" s="236"/>
      <c r="K251" s="136" t="s">
        <v>207</v>
      </c>
      <c r="L251" s="136" t="s">
        <v>178</v>
      </c>
      <c r="M251" s="136"/>
      <c r="N251" s="136" t="s">
        <v>172</v>
      </c>
      <c r="O251" s="209" t="s">
        <v>216</v>
      </c>
      <c r="P251" s="92">
        <v>1471.24</v>
      </c>
      <c r="Q251" s="303">
        <f t="shared" si="2"/>
        <v>0</v>
      </c>
    </row>
    <row r="252" spans="2:17">
      <c r="B252" s="79" t="s">
        <v>207</v>
      </c>
      <c r="C252" s="79" t="s">
        <v>186</v>
      </c>
      <c r="D252" s="79"/>
      <c r="E252" s="79" t="s">
        <v>168</v>
      </c>
      <c r="F252" s="95" t="s">
        <v>217</v>
      </c>
      <c r="G252" s="92">
        <v>1225.82</v>
      </c>
      <c r="H252" s="129"/>
      <c r="I252" s="227"/>
      <c r="J252" s="236"/>
      <c r="K252" s="136" t="s">
        <v>207</v>
      </c>
      <c r="L252" s="136" t="s">
        <v>186</v>
      </c>
      <c r="M252" s="136"/>
      <c r="N252" s="136" t="s">
        <v>168</v>
      </c>
      <c r="O252" s="209" t="s">
        <v>217</v>
      </c>
      <c r="P252" s="92">
        <v>1225.82</v>
      </c>
      <c r="Q252" s="303">
        <f t="shared" si="2"/>
        <v>0</v>
      </c>
    </row>
    <row r="253" spans="2:17">
      <c r="B253" s="79" t="s">
        <v>207</v>
      </c>
      <c r="C253" s="79" t="s">
        <v>186</v>
      </c>
      <c r="D253" s="79"/>
      <c r="E253" s="79" t="s">
        <v>170</v>
      </c>
      <c r="F253" s="95" t="s">
        <v>218</v>
      </c>
      <c r="G253" s="92">
        <v>980.83</v>
      </c>
      <c r="H253" s="129"/>
      <c r="I253" s="227"/>
      <c r="J253" s="236"/>
      <c r="K253" s="136" t="s">
        <v>207</v>
      </c>
      <c r="L253" s="136" t="s">
        <v>186</v>
      </c>
      <c r="M253" s="136"/>
      <c r="N253" s="136" t="s">
        <v>170</v>
      </c>
      <c r="O253" s="209" t="s">
        <v>218</v>
      </c>
      <c r="P253" s="92">
        <v>980.83</v>
      </c>
      <c r="Q253" s="303">
        <f t="shared" si="2"/>
        <v>0</v>
      </c>
    </row>
    <row r="254" spans="2:17">
      <c r="B254" s="79" t="s">
        <v>207</v>
      </c>
      <c r="C254" s="79" t="s">
        <v>186</v>
      </c>
      <c r="D254" s="79"/>
      <c r="E254" s="79" t="s">
        <v>172</v>
      </c>
      <c r="F254" s="95" t="s">
        <v>219</v>
      </c>
      <c r="G254" s="92">
        <v>735.62</v>
      </c>
      <c r="H254" s="129"/>
      <c r="I254" s="227"/>
      <c r="J254" s="236"/>
      <c r="K254" s="136" t="s">
        <v>207</v>
      </c>
      <c r="L254" s="136" t="s">
        <v>186</v>
      </c>
      <c r="M254" s="136"/>
      <c r="N254" s="136" t="s">
        <v>172</v>
      </c>
      <c r="O254" s="209" t="s">
        <v>219</v>
      </c>
      <c r="P254" s="92">
        <v>735.62</v>
      </c>
      <c r="Q254" s="303">
        <f t="shared" si="2"/>
        <v>0</v>
      </c>
    </row>
    <row r="255" spans="2:17">
      <c r="B255" s="79" t="s">
        <v>207</v>
      </c>
      <c r="C255" s="79" t="s">
        <v>190</v>
      </c>
      <c r="D255" s="79"/>
      <c r="E255" s="79" t="s">
        <v>168</v>
      </c>
      <c r="F255" s="95" t="s">
        <v>220</v>
      </c>
      <c r="G255" s="92">
        <v>613.02</v>
      </c>
      <c r="H255" s="129"/>
      <c r="I255" s="227"/>
      <c r="J255" s="236"/>
      <c r="K255" s="136" t="s">
        <v>207</v>
      </c>
      <c r="L255" s="136" t="s">
        <v>190</v>
      </c>
      <c r="M255" s="136"/>
      <c r="N255" s="136" t="s">
        <v>168</v>
      </c>
      <c r="O255" s="209" t="s">
        <v>220</v>
      </c>
      <c r="P255" s="92">
        <v>613.02</v>
      </c>
      <c r="Q255" s="303">
        <f t="shared" si="2"/>
        <v>0</v>
      </c>
    </row>
    <row r="256" spans="2:17">
      <c r="B256" s="79" t="s">
        <v>207</v>
      </c>
      <c r="C256" s="79" t="s">
        <v>190</v>
      </c>
      <c r="D256" s="79"/>
      <c r="E256" s="79" t="s">
        <v>170</v>
      </c>
      <c r="F256" s="95" t="s">
        <v>221</v>
      </c>
      <c r="G256" s="92">
        <v>490.47</v>
      </c>
      <c r="H256" s="129"/>
      <c r="I256" s="227"/>
      <c r="J256" s="236"/>
      <c r="K256" s="136" t="s">
        <v>207</v>
      </c>
      <c r="L256" s="136" t="s">
        <v>190</v>
      </c>
      <c r="M256" s="136"/>
      <c r="N256" s="136" t="s">
        <v>170</v>
      </c>
      <c r="O256" s="209" t="s">
        <v>221</v>
      </c>
      <c r="P256" s="92">
        <v>490.47</v>
      </c>
      <c r="Q256" s="303">
        <f t="shared" si="2"/>
        <v>0</v>
      </c>
    </row>
    <row r="257" spans="2:17">
      <c r="B257" s="79" t="s">
        <v>207</v>
      </c>
      <c r="C257" s="79" t="s">
        <v>190</v>
      </c>
      <c r="D257" s="79"/>
      <c r="E257" s="79" t="s">
        <v>172</v>
      </c>
      <c r="F257" s="95" t="s">
        <v>222</v>
      </c>
      <c r="G257" s="92">
        <v>416.84</v>
      </c>
      <c r="H257" s="129"/>
      <c r="I257" s="227"/>
      <c r="J257" s="236"/>
      <c r="K257" s="136" t="s">
        <v>207</v>
      </c>
      <c r="L257" s="136" t="s">
        <v>190</v>
      </c>
      <c r="M257" s="136"/>
      <c r="N257" s="136" t="s">
        <v>172</v>
      </c>
      <c r="O257" s="209" t="s">
        <v>222</v>
      </c>
      <c r="P257" s="92">
        <v>416.84</v>
      </c>
      <c r="Q257" s="303">
        <f t="shared" si="2"/>
        <v>0</v>
      </c>
    </row>
    <row r="258" spans="2:17">
      <c r="B258" s="79" t="s">
        <v>223</v>
      </c>
      <c r="C258" s="79" t="s">
        <v>174</v>
      </c>
      <c r="D258" s="79"/>
      <c r="E258" s="79" t="s">
        <v>168</v>
      </c>
      <c r="F258" s="95" t="s">
        <v>224</v>
      </c>
      <c r="G258" s="92">
        <v>4632.6000000000004</v>
      </c>
      <c r="H258" s="129"/>
      <c r="I258" s="227"/>
      <c r="J258" s="236"/>
      <c r="K258" s="136" t="s">
        <v>223</v>
      </c>
      <c r="L258" s="136" t="s">
        <v>174</v>
      </c>
      <c r="M258" s="136"/>
      <c r="N258" s="136" t="s">
        <v>168</v>
      </c>
      <c r="O258" s="209" t="s">
        <v>224</v>
      </c>
      <c r="P258" s="92">
        <v>4632.6000000000004</v>
      </c>
      <c r="Q258" s="303">
        <f t="shared" si="2"/>
        <v>0</v>
      </c>
    </row>
    <row r="259" spans="2:17">
      <c r="B259" s="79" t="s">
        <v>223</v>
      </c>
      <c r="C259" s="79" t="s">
        <v>174</v>
      </c>
      <c r="D259" s="79"/>
      <c r="E259" s="79" t="s">
        <v>170</v>
      </c>
      <c r="F259" s="95" t="s">
        <v>225</v>
      </c>
      <c r="G259" s="92">
        <v>3474.45</v>
      </c>
      <c r="H259" s="129"/>
      <c r="I259" s="227"/>
      <c r="J259" s="236"/>
      <c r="K259" s="136" t="s">
        <v>223</v>
      </c>
      <c r="L259" s="136" t="s">
        <v>174</v>
      </c>
      <c r="M259" s="136"/>
      <c r="N259" s="136" t="s">
        <v>170</v>
      </c>
      <c r="O259" s="209" t="s">
        <v>225</v>
      </c>
      <c r="P259" s="92">
        <v>3474.45</v>
      </c>
      <c r="Q259" s="303">
        <f t="shared" si="2"/>
        <v>0</v>
      </c>
    </row>
    <row r="260" spans="2:17">
      <c r="B260" s="79" t="s">
        <v>223</v>
      </c>
      <c r="C260" s="79" t="s">
        <v>174</v>
      </c>
      <c r="D260" s="79"/>
      <c r="E260" s="79" t="s">
        <v>172</v>
      </c>
      <c r="F260" s="95" t="s">
        <v>226</v>
      </c>
      <c r="G260" s="92">
        <v>3294.95</v>
      </c>
      <c r="H260" s="129"/>
      <c r="I260" s="227"/>
      <c r="J260" s="236"/>
      <c r="K260" s="136" t="s">
        <v>223</v>
      </c>
      <c r="L260" s="136" t="s">
        <v>174</v>
      </c>
      <c r="M260" s="136"/>
      <c r="N260" s="136" t="s">
        <v>172</v>
      </c>
      <c r="O260" s="209" t="s">
        <v>226</v>
      </c>
      <c r="P260" s="92">
        <v>3294.95</v>
      </c>
      <c r="Q260" s="303">
        <f t="shared" si="2"/>
        <v>0</v>
      </c>
    </row>
    <row r="261" spans="2:17">
      <c r="B261" s="79" t="s">
        <v>223</v>
      </c>
      <c r="C261" s="79" t="s">
        <v>178</v>
      </c>
      <c r="D261" s="79"/>
      <c r="E261" s="79" t="s">
        <v>168</v>
      </c>
      <c r="F261" s="95" t="s">
        <v>227</v>
      </c>
      <c r="G261" s="92">
        <v>3294.95</v>
      </c>
      <c r="H261" s="129"/>
      <c r="I261" s="227"/>
      <c r="J261" s="236"/>
      <c r="K261" s="136" t="s">
        <v>223</v>
      </c>
      <c r="L261" s="136" t="s">
        <v>178</v>
      </c>
      <c r="M261" s="136"/>
      <c r="N261" s="136" t="s">
        <v>168</v>
      </c>
      <c r="O261" s="209" t="s">
        <v>227</v>
      </c>
      <c r="P261" s="92">
        <v>3294.95</v>
      </c>
      <c r="Q261" s="303">
        <f t="shared" si="2"/>
        <v>0</v>
      </c>
    </row>
    <row r="262" spans="2:17">
      <c r="B262" s="79" t="s">
        <v>223</v>
      </c>
      <c r="C262" s="79" t="s">
        <v>178</v>
      </c>
      <c r="D262" s="79"/>
      <c r="E262" s="79" t="s">
        <v>170</v>
      </c>
      <c r="F262" s="95" t="s">
        <v>228</v>
      </c>
      <c r="G262" s="92">
        <v>3094.3</v>
      </c>
      <c r="H262" s="129"/>
      <c r="I262" s="227"/>
      <c r="J262" s="236"/>
      <c r="K262" s="136" t="s">
        <v>223</v>
      </c>
      <c r="L262" s="136" t="s">
        <v>178</v>
      </c>
      <c r="M262" s="136"/>
      <c r="N262" s="136" t="s">
        <v>170</v>
      </c>
      <c r="O262" s="209" t="s">
        <v>228</v>
      </c>
      <c r="P262" s="92">
        <v>3094.3</v>
      </c>
      <c r="Q262" s="303">
        <f t="shared" si="2"/>
        <v>0</v>
      </c>
    </row>
    <row r="263" spans="2:17">
      <c r="B263" s="79" t="s">
        <v>223</v>
      </c>
      <c r="C263" s="79" t="s">
        <v>178</v>
      </c>
      <c r="D263" s="79"/>
      <c r="E263" s="79" t="s">
        <v>172</v>
      </c>
      <c r="F263" s="95" t="s">
        <v>229</v>
      </c>
      <c r="G263" s="92">
        <v>2471.2199999999998</v>
      </c>
      <c r="H263" s="129"/>
      <c r="I263" s="227"/>
      <c r="J263" s="236"/>
      <c r="K263" s="136" t="s">
        <v>223</v>
      </c>
      <c r="L263" s="136" t="s">
        <v>178</v>
      </c>
      <c r="M263" s="136"/>
      <c r="N263" s="136" t="s">
        <v>172</v>
      </c>
      <c r="O263" s="209" t="s">
        <v>229</v>
      </c>
      <c r="P263" s="92">
        <v>2471.2199999999998</v>
      </c>
      <c r="Q263" s="303">
        <f t="shared" si="2"/>
        <v>0</v>
      </c>
    </row>
    <row r="264" spans="2:17">
      <c r="B264" s="136" t="s">
        <v>230</v>
      </c>
      <c r="C264" s="136" t="s">
        <v>167</v>
      </c>
      <c r="D264" s="136"/>
      <c r="E264" s="136" t="s">
        <v>168</v>
      </c>
      <c r="F264" s="209" t="s">
        <v>231</v>
      </c>
      <c r="G264" s="92">
        <v>4575.8599999999997</v>
      </c>
      <c r="H264" s="129"/>
      <c r="I264" s="227"/>
      <c r="J264" s="236"/>
      <c r="K264" s="136" t="s">
        <v>230</v>
      </c>
      <c r="L264" s="136" t="s">
        <v>167</v>
      </c>
      <c r="M264" s="136"/>
      <c r="N264" s="136" t="s">
        <v>168</v>
      </c>
      <c r="O264" s="209" t="s">
        <v>231</v>
      </c>
      <c r="P264" s="92">
        <v>4575.8599999999997</v>
      </c>
      <c r="Q264" s="303">
        <f t="shared" si="2"/>
        <v>0</v>
      </c>
    </row>
    <row r="265" spans="2:17">
      <c r="B265" s="136" t="s">
        <v>230</v>
      </c>
      <c r="C265" s="136" t="s">
        <v>167</v>
      </c>
      <c r="D265" s="136"/>
      <c r="E265" s="136" t="s">
        <v>170</v>
      </c>
      <c r="F265" s="209" t="s">
        <v>232</v>
      </c>
      <c r="G265" s="92">
        <v>3758.36</v>
      </c>
      <c r="H265" s="129"/>
      <c r="I265" s="227"/>
      <c r="J265" s="236"/>
      <c r="K265" s="136" t="s">
        <v>230</v>
      </c>
      <c r="L265" s="136" t="s">
        <v>167</v>
      </c>
      <c r="M265" s="136"/>
      <c r="N265" s="136" t="s">
        <v>170</v>
      </c>
      <c r="O265" s="209" t="s">
        <v>232</v>
      </c>
      <c r="P265" s="92">
        <v>3758.36</v>
      </c>
      <c r="Q265" s="303">
        <f t="shared" si="2"/>
        <v>0</v>
      </c>
    </row>
    <row r="266" spans="2:17">
      <c r="B266" s="136" t="s">
        <v>230</v>
      </c>
      <c r="C266" s="136" t="s">
        <v>167</v>
      </c>
      <c r="D266" s="136"/>
      <c r="E266" s="136" t="s">
        <v>172</v>
      </c>
      <c r="F266" s="209" t="s">
        <v>233</v>
      </c>
      <c r="G266" s="92">
        <v>2645.42</v>
      </c>
      <c r="H266" s="129"/>
      <c r="I266" s="227"/>
      <c r="J266" s="236"/>
      <c r="K266" s="136" t="s">
        <v>230</v>
      </c>
      <c r="L266" s="136" t="s">
        <v>167</v>
      </c>
      <c r="M266" s="136"/>
      <c r="N266" s="136" t="s">
        <v>172</v>
      </c>
      <c r="O266" s="209" t="s">
        <v>233</v>
      </c>
      <c r="P266" s="92">
        <v>2645.42</v>
      </c>
      <c r="Q266" s="303">
        <f t="shared" si="2"/>
        <v>0</v>
      </c>
    </row>
    <row r="267" spans="2:17">
      <c r="B267" s="136" t="s">
        <v>230</v>
      </c>
      <c r="C267" s="136" t="s">
        <v>174</v>
      </c>
      <c r="D267" s="136"/>
      <c r="E267" s="136" t="s">
        <v>168</v>
      </c>
      <c r="F267" s="209" t="s">
        <v>234</v>
      </c>
      <c r="G267" s="92">
        <v>3339.07</v>
      </c>
      <c r="H267" s="129"/>
      <c r="I267" s="227"/>
      <c r="J267" s="236"/>
      <c r="K267" s="136" t="s">
        <v>230</v>
      </c>
      <c r="L267" s="136" t="s">
        <v>174</v>
      </c>
      <c r="M267" s="136"/>
      <c r="N267" s="136" t="s">
        <v>168</v>
      </c>
      <c r="O267" s="209" t="s">
        <v>234</v>
      </c>
      <c r="P267" s="92">
        <v>3339.07</v>
      </c>
      <c r="Q267" s="303">
        <f t="shared" si="2"/>
        <v>0</v>
      </c>
    </row>
    <row r="268" spans="2:17">
      <c r="B268" s="136" t="s">
        <v>230</v>
      </c>
      <c r="C268" s="136" t="s">
        <v>174</v>
      </c>
      <c r="D268" s="136"/>
      <c r="E268" s="136" t="s">
        <v>170</v>
      </c>
      <c r="F268" s="209" t="s">
        <v>235</v>
      </c>
      <c r="G268" s="92">
        <v>2645.42</v>
      </c>
      <c r="H268" s="129"/>
      <c r="I268" s="227"/>
      <c r="J268" s="236"/>
      <c r="K268" s="136" t="s">
        <v>230</v>
      </c>
      <c r="L268" s="136" t="s">
        <v>174</v>
      </c>
      <c r="M268" s="136"/>
      <c r="N268" s="136" t="s">
        <v>170</v>
      </c>
      <c r="O268" s="209" t="s">
        <v>235</v>
      </c>
      <c r="P268" s="92">
        <v>2645.42</v>
      </c>
      <c r="Q268" s="303">
        <f t="shared" si="2"/>
        <v>0</v>
      </c>
    </row>
    <row r="269" spans="2:17">
      <c r="B269" s="136" t="s">
        <v>230</v>
      </c>
      <c r="C269" s="136" t="s">
        <v>174</v>
      </c>
      <c r="D269" s="136"/>
      <c r="E269" s="136" t="s">
        <v>172</v>
      </c>
      <c r="F269" s="209" t="s">
        <v>236</v>
      </c>
      <c r="G269" s="92">
        <v>2073.44</v>
      </c>
      <c r="H269" s="129"/>
      <c r="I269" s="227"/>
      <c r="J269" s="236"/>
      <c r="K269" s="136" t="s">
        <v>230</v>
      </c>
      <c r="L269" s="136" t="s">
        <v>174</v>
      </c>
      <c r="M269" s="136"/>
      <c r="N269" s="136" t="s">
        <v>172</v>
      </c>
      <c r="O269" s="209" t="s">
        <v>236</v>
      </c>
      <c r="P269" s="92">
        <v>2073.44</v>
      </c>
      <c r="Q269" s="303">
        <f t="shared" si="2"/>
        <v>0</v>
      </c>
    </row>
    <row r="270" spans="2:17">
      <c r="B270" s="136" t="s">
        <v>230</v>
      </c>
      <c r="C270" s="136" t="s">
        <v>178</v>
      </c>
      <c r="D270" s="136"/>
      <c r="E270" s="136" t="s">
        <v>168</v>
      </c>
      <c r="F270" s="209" t="s">
        <v>237</v>
      </c>
      <c r="G270" s="92">
        <v>2214.61</v>
      </c>
      <c r="H270" s="129"/>
      <c r="I270" s="227"/>
      <c r="J270" s="236"/>
      <c r="K270" s="136" t="s">
        <v>230</v>
      </c>
      <c r="L270" s="136" t="s">
        <v>178</v>
      </c>
      <c r="M270" s="136"/>
      <c r="N270" s="136" t="s">
        <v>168</v>
      </c>
      <c r="O270" s="209" t="s">
        <v>237</v>
      </c>
      <c r="P270" s="92">
        <v>2214.61</v>
      </c>
      <c r="Q270" s="303">
        <f t="shared" si="2"/>
        <v>0</v>
      </c>
    </row>
    <row r="271" spans="2:17">
      <c r="B271" s="136" t="s">
        <v>230</v>
      </c>
      <c r="C271" s="136" t="s">
        <v>178</v>
      </c>
      <c r="D271" s="136"/>
      <c r="E271" s="136" t="s">
        <v>170</v>
      </c>
      <c r="F271" s="209" t="s">
        <v>238</v>
      </c>
      <c r="G271" s="92">
        <v>1715.95</v>
      </c>
      <c r="H271" s="129"/>
      <c r="I271" s="227"/>
      <c r="J271" s="236"/>
      <c r="K271" s="136" t="s">
        <v>230</v>
      </c>
      <c r="L271" s="136" t="s">
        <v>178</v>
      </c>
      <c r="M271" s="136"/>
      <c r="N271" s="136" t="s">
        <v>170</v>
      </c>
      <c r="O271" s="209" t="s">
        <v>238</v>
      </c>
      <c r="P271" s="92">
        <v>1715.95</v>
      </c>
      <c r="Q271" s="303">
        <f t="shared" si="2"/>
        <v>0</v>
      </c>
    </row>
    <row r="272" spans="2:17">
      <c r="B272" s="136" t="s">
        <v>230</v>
      </c>
      <c r="C272" s="136" t="s">
        <v>178</v>
      </c>
      <c r="D272" s="136"/>
      <c r="E272" s="136" t="s">
        <v>172</v>
      </c>
      <c r="F272" s="209" t="s">
        <v>239</v>
      </c>
      <c r="G272" s="92">
        <v>1557.1</v>
      </c>
      <c r="H272" s="129"/>
      <c r="I272" s="227"/>
      <c r="J272" s="236"/>
      <c r="K272" s="136" t="s">
        <v>230</v>
      </c>
      <c r="L272" s="136" t="s">
        <v>178</v>
      </c>
      <c r="M272" s="136"/>
      <c r="N272" s="136" t="s">
        <v>172</v>
      </c>
      <c r="O272" s="209" t="s">
        <v>239</v>
      </c>
      <c r="P272" s="92">
        <v>1557.1</v>
      </c>
      <c r="Q272" s="303">
        <f t="shared" si="2"/>
        <v>0</v>
      </c>
    </row>
    <row r="273" spans="2:17">
      <c r="B273" s="79" t="s">
        <v>240</v>
      </c>
      <c r="C273" s="79" t="s">
        <v>167</v>
      </c>
      <c r="D273" s="79"/>
      <c r="E273" s="79" t="s">
        <v>168</v>
      </c>
      <c r="F273" s="95" t="s">
        <v>241</v>
      </c>
      <c r="G273" s="92">
        <v>2982.67</v>
      </c>
      <c r="H273" s="129"/>
      <c r="I273" s="227"/>
      <c r="J273" s="236"/>
      <c r="K273" s="136" t="s">
        <v>240</v>
      </c>
      <c r="L273" s="136" t="s">
        <v>167</v>
      </c>
      <c r="M273" s="136"/>
      <c r="N273" s="136" t="s">
        <v>168</v>
      </c>
      <c r="O273" s="209" t="s">
        <v>241</v>
      </c>
      <c r="P273" s="92">
        <v>2982.67</v>
      </c>
      <c r="Q273" s="303">
        <f t="shared" si="2"/>
        <v>0</v>
      </c>
    </row>
    <row r="274" spans="2:17">
      <c r="B274" s="79" t="s">
        <v>240</v>
      </c>
      <c r="C274" s="79" t="s">
        <v>167</v>
      </c>
      <c r="D274" s="79"/>
      <c r="E274" s="79" t="s">
        <v>170</v>
      </c>
      <c r="F274" s="95" t="s">
        <v>242</v>
      </c>
      <c r="G274" s="92">
        <v>2557.67</v>
      </c>
      <c r="H274" s="129"/>
      <c r="I274" s="227"/>
      <c r="J274" s="236"/>
      <c r="K274" s="136" t="s">
        <v>240</v>
      </c>
      <c r="L274" s="136" t="s">
        <v>167</v>
      </c>
      <c r="M274" s="136"/>
      <c r="N274" s="136" t="s">
        <v>170</v>
      </c>
      <c r="O274" s="209" t="s">
        <v>242</v>
      </c>
      <c r="P274" s="92">
        <v>2557.67</v>
      </c>
      <c r="Q274" s="303">
        <f t="shared" si="2"/>
        <v>0</v>
      </c>
    </row>
    <row r="275" spans="2:17">
      <c r="B275" s="79" t="s">
        <v>240</v>
      </c>
      <c r="C275" s="79" t="s">
        <v>167</v>
      </c>
      <c r="D275" s="79"/>
      <c r="E275" s="79" t="s">
        <v>172</v>
      </c>
      <c r="F275" s="95" t="s">
        <v>243</v>
      </c>
      <c r="G275" s="92">
        <v>2035.45</v>
      </c>
      <c r="H275" s="129"/>
      <c r="I275" s="227"/>
      <c r="J275" s="236"/>
      <c r="K275" s="136" t="s">
        <v>240</v>
      </c>
      <c r="L275" s="136" t="s">
        <v>167</v>
      </c>
      <c r="M275" s="136"/>
      <c r="N275" s="136" t="s">
        <v>172</v>
      </c>
      <c r="O275" s="209" t="s">
        <v>243</v>
      </c>
      <c r="P275" s="92">
        <v>2035.45</v>
      </c>
      <c r="Q275" s="303">
        <f t="shared" si="2"/>
        <v>0</v>
      </c>
    </row>
    <row r="276" spans="2:17">
      <c r="B276" s="79" t="s">
        <v>240</v>
      </c>
      <c r="C276" s="79" t="s">
        <v>174</v>
      </c>
      <c r="D276" s="79"/>
      <c r="E276" s="79" t="s">
        <v>168</v>
      </c>
      <c r="F276" s="95" t="s">
        <v>244</v>
      </c>
      <c r="G276" s="92">
        <v>2073.44</v>
      </c>
      <c r="H276" s="129"/>
      <c r="I276" s="227"/>
      <c r="J276" s="236"/>
      <c r="K276" s="136" t="s">
        <v>240</v>
      </c>
      <c r="L276" s="136" t="s">
        <v>174</v>
      </c>
      <c r="M276" s="136"/>
      <c r="N276" s="136" t="s">
        <v>168</v>
      </c>
      <c r="O276" s="209" t="s">
        <v>244</v>
      </c>
      <c r="P276" s="92">
        <v>2073.44</v>
      </c>
      <c r="Q276" s="303">
        <f t="shared" si="2"/>
        <v>0</v>
      </c>
    </row>
    <row r="277" spans="2:17" ht="15" customHeight="1">
      <c r="B277" s="79" t="s">
        <v>240</v>
      </c>
      <c r="C277" s="79" t="s">
        <v>174</v>
      </c>
      <c r="D277" s="79"/>
      <c r="E277" s="79" t="s">
        <v>170</v>
      </c>
      <c r="F277" s="95" t="s">
        <v>245</v>
      </c>
      <c r="G277" s="92">
        <v>1644.45</v>
      </c>
      <c r="H277" s="129"/>
      <c r="I277" s="227"/>
      <c r="J277" s="236"/>
      <c r="K277" s="136" t="s">
        <v>240</v>
      </c>
      <c r="L277" s="136" t="s">
        <v>174</v>
      </c>
      <c r="M277" s="136"/>
      <c r="N277" s="136" t="s">
        <v>170</v>
      </c>
      <c r="O277" s="209" t="s">
        <v>245</v>
      </c>
      <c r="P277" s="92">
        <v>1644.45</v>
      </c>
      <c r="Q277" s="303">
        <f t="shared" si="2"/>
        <v>0</v>
      </c>
    </row>
    <row r="278" spans="2:17">
      <c r="B278" s="79" t="s">
        <v>240</v>
      </c>
      <c r="C278" s="79" t="s">
        <v>174</v>
      </c>
      <c r="D278" s="79"/>
      <c r="E278" s="79" t="s">
        <v>172</v>
      </c>
      <c r="F278" s="95" t="s">
        <v>246</v>
      </c>
      <c r="G278" s="92">
        <v>1215.46</v>
      </c>
      <c r="H278" s="129"/>
      <c r="I278" s="227"/>
      <c r="J278" s="236"/>
      <c r="K278" s="136" t="s">
        <v>240</v>
      </c>
      <c r="L278" s="136" t="s">
        <v>174</v>
      </c>
      <c r="M278" s="136"/>
      <c r="N278" s="136" t="s">
        <v>172</v>
      </c>
      <c r="O278" s="209" t="s">
        <v>246</v>
      </c>
      <c r="P278" s="92">
        <v>1215.46</v>
      </c>
      <c r="Q278" s="303">
        <f t="shared" ref="Q278:Q284" si="3">P278/G278-1</f>
        <v>0</v>
      </c>
    </row>
    <row r="279" spans="2:17">
      <c r="B279" s="79" t="s">
        <v>247</v>
      </c>
      <c r="C279" s="79" t="s">
        <v>167</v>
      </c>
      <c r="D279" s="79"/>
      <c r="E279" s="79" t="s">
        <v>168</v>
      </c>
      <c r="F279" s="95" t="s">
        <v>248</v>
      </c>
      <c r="G279" s="92">
        <v>3461.04</v>
      </c>
      <c r="H279" s="129"/>
      <c r="I279" s="227"/>
      <c r="J279" s="236"/>
      <c r="K279" s="136" t="s">
        <v>247</v>
      </c>
      <c r="L279" s="136" t="s">
        <v>167</v>
      </c>
      <c r="M279" s="136"/>
      <c r="N279" s="136" t="s">
        <v>168</v>
      </c>
      <c r="O279" s="209" t="s">
        <v>248</v>
      </c>
      <c r="P279" s="92">
        <v>3461.04</v>
      </c>
      <c r="Q279" s="303">
        <f t="shared" si="3"/>
        <v>0</v>
      </c>
    </row>
    <row r="280" spans="2:17">
      <c r="B280" s="79" t="s">
        <v>247</v>
      </c>
      <c r="C280" s="79" t="s">
        <v>167</v>
      </c>
      <c r="D280" s="79"/>
      <c r="E280" s="79" t="s">
        <v>170</v>
      </c>
      <c r="F280" s="95" t="s">
        <v>249</v>
      </c>
      <c r="G280" s="92">
        <v>3041.77</v>
      </c>
      <c r="H280" s="129"/>
      <c r="I280" s="227"/>
      <c r="J280" s="236"/>
      <c r="K280" s="136" t="s">
        <v>247</v>
      </c>
      <c r="L280" s="136" t="s">
        <v>167</v>
      </c>
      <c r="M280" s="136"/>
      <c r="N280" s="136" t="s">
        <v>170</v>
      </c>
      <c r="O280" s="209" t="s">
        <v>249</v>
      </c>
      <c r="P280" s="92">
        <v>3041.77</v>
      </c>
      <c r="Q280" s="303">
        <f t="shared" si="3"/>
        <v>0</v>
      </c>
    </row>
    <row r="281" spans="2:17" ht="15" customHeight="1">
      <c r="B281" s="79" t="s">
        <v>247</v>
      </c>
      <c r="C281" s="79" t="s">
        <v>167</v>
      </c>
      <c r="D281" s="79"/>
      <c r="E281" s="79" t="s">
        <v>172</v>
      </c>
      <c r="F281" s="95" t="s">
        <v>250</v>
      </c>
      <c r="G281" s="92">
        <v>2359.4299999999998</v>
      </c>
      <c r="H281" s="129"/>
      <c r="I281" s="227"/>
      <c r="J281" s="236"/>
      <c r="K281" s="136" t="s">
        <v>247</v>
      </c>
      <c r="L281" s="136" t="s">
        <v>167</v>
      </c>
      <c r="M281" s="136"/>
      <c r="N281" s="136" t="s">
        <v>172</v>
      </c>
      <c r="O281" s="209" t="s">
        <v>250</v>
      </c>
      <c r="P281" s="92">
        <v>2359.4299999999998</v>
      </c>
      <c r="Q281" s="303">
        <f t="shared" si="3"/>
        <v>0</v>
      </c>
    </row>
    <row r="282" spans="2:17">
      <c r="B282" s="79" t="s">
        <v>247</v>
      </c>
      <c r="C282" s="79" t="s">
        <v>174</v>
      </c>
      <c r="D282" s="79"/>
      <c r="E282" s="79" t="s">
        <v>168</v>
      </c>
      <c r="F282" s="95" t="s">
        <v>251</v>
      </c>
      <c r="G282" s="92">
        <v>2359.4299999999998</v>
      </c>
      <c r="H282" s="129"/>
      <c r="I282" s="227"/>
      <c r="J282" s="236"/>
      <c r="K282" s="136" t="s">
        <v>247</v>
      </c>
      <c r="L282" s="136" t="s">
        <v>174</v>
      </c>
      <c r="M282" s="136"/>
      <c r="N282" s="136" t="s">
        <v>168</v>
      </c>
      <c r="O282" s="209" t="s">
        <v>251</v>
      </c>
      <c r="P282" s="92">
        <v>2359.4299999999998</v>
      </c>
      <c r="Q282" s="303">
        <f t="shared" si="3"/>
        <v>0</v>
      </c>
    </row>
    <row r="283" spans="2:17">
      <c r="B283" s="79" t="s">
        <v>247</v>
      </c>
      <c r="C283" s="79" t="s">
        <v>174</v>
      </c>
      <c r="D283" s="79"/>
      <c r="E283" s="79" t="s">
        <v>170</v>
      </c>
      <c r="F283" s="95" t="s">
        <v>252</v>
      </c>
      <c r="G283" s="92">
        <v>2073.44</v>
      </c>
      <c r="H283" s="129"/>
      <c r="I283" s="227"/>
      <c r="J283" s="236"/>
      <c r="K283" s="136" t="s">
        <v>247</v>
      </c>
      <c r="L283" s="136" t="s">
        <v>174</v>
      </c>
      <c r="M283" s="136"/>
      <c r="N283" s="136" t="s">
        <v>170</v>
      </c>
      <c r="O283" s="209" t="s">
        <v>252</v>
      </c>
      <c r="P283" s="92">
        <v>2073.44</v>
      </c>
      <c r="Q283" s="303">
        <f t="shared" si="3"/>
        <v>0</v>
      </c>
    </row>
    <row r="284" spans="2:17">
      <c r="B284" s="79" t="s">
        <v>247</v>
      </c>
      <c r="C284" s="79" t="s">
        <v>174</v>
      </c>
      <c r="D284" s="79"/>
      <c r="E284" s="79" t="s">
        <v>172</v>
      </c>
      <c r="F284" s="95" t="s">
        <v>253</v>
      </c>
      <c r="G284" s="92">
        <v>1671.42</v>
      </c>
      <c r="H284" s="129"/>
      <c r="I284" s="227"/>
      <c r="J284" s="236"/>
      <c r="K284" s="136" t="s">
        <v>247</v>
      </c>
      <c r="L284" s="136" t="s">
        <v>174</v>
      </c>
      <c r="M284" s="136"/>
      <c r="N284" s="136" t="s">
        <v>172</v>
      </c>
      <c r="O284" s="209" t="s">
        <v>253</v>
      </c>
      <c r="P284" s="92">
        <v>1671.42</v>
      </c>
      <c r="Q284" s="303">
        <f t="shared" si="3"/>
        <v>0</v>
      </c>
    </row>
    <row r="285" spans="2:17">
      <c r="B285" s="136"/>
      <c r="C285" s="136"/>
      <c r="D285" s="136"/>
      <c r="E285" s="136"/>
      <c r="F285" s="209"/>
      <c r="G285" s="92"/>
      <c r="H285" s="129"/>
      <c r="I285" s="227"/>
      <c r="J285" s="236"/>
      <c r="K285" s="136"/>
      <c r="L285" s="136"/>
      <c r="M285" s="136"/>
      <c r="N285" s="136"/>
      <c r="O285" s="209"/>
      <c r="P285" s="92"/>
    </row>
    <row r="286" spans="2:17">
      <c r="B286" s="136"/>
      <c r="C286" s="136"/>
      <c r="D286" s="136"/>
      <c r="E286" s="136"/>
      <c r="F286" s="209"/>
      <c r="G286" s="92"/>
      <c r="H286" s="129"/>
      <c r="I286" s="227"/>
      <c r="J286" s="236"/>
      <c r="K286" s="136"/>
      <c r="L286" s="136"/>
      <c r="M286" s="136"/>
      <c r="N286" s="136"/>
      <c r="O286" s="209"/>
      <c r="P286" s="92"/>
    </row>
    <row r="287" spans="2:17" ht="12.75" customHeight="1">
      <c r="B287" s="384" t="s">
        <v>254</v>
      </c>
      <c r="C287" s="384"/>
      <c r="D287" s="384"/>
      <c r="E287" s="384"/>
      <c r="F287" s="384"/>
      <c r="G287" s="384"/>
      <c r="H287" s="129"/>
      <c r="I287" s="224"/>
      <c r="J287" s="236"/>
      <c r="K287" s="384" t="s">
        <v>254</v>
      </c>
      <c r="L287" s="384"/>
      <c r="M287" s="384"/>
      <c r="N287" s="384"/>
      <c r="O287" s="384"/>
      <c r="P287" s="384"/>
    </row>
    <row r="288" spans="2:17">
      <c r="B288" s="136" t="s">
        <v>255</v>
      </c>
      <c r="C288" s="136"/>
      <c r="D288" s="136"/>
      <c r="E288" s="136"/>
      <c r="F288" s="136"/>
      <c r="G288" s="137"/>
      <c r="H288" s="129"/>
      <c r="I288" s="224"/>
      <c r="J288" s="236"/>
      <c r="K288" s="136" t="s">
        <v>255</v>
      </c>
      <c r="L288" s="136"/>
      <c r="M288" s="136"/>
      <c r="N288" s="136"/>
      <c r="O288" s="136"/>
      <c r="P288" s="137"/>
    </row>
    <row r="289" spans="2:17">
      <c r="B289" s="142" t="s">
        <v>256</v>
      </c>
      <c r="C289" s="156"/>
      <c r="D289" s="156"/>
      <c r="E289" s="156"/>
      <c r="F289" s="156"/>
      <c r="G289" s="92">
        <v>319842.53000000003</v>
      </c>
      <c r="H289" s="129"/>
      <c r="I289" s="227"/>
      <c r="J289" s="236"/>
      <c r="K289" s="142" t="s">
        <v>256</v>
      </c>
      <c r="L289" s="245"/>
      <c r="M289" s="245"/>
      <c r="N289" s="245"/>
      <c r="O289" s="245"/>
      <c r="P289" s="92">
        <v>319842.53000000003</v>
      </c>
      <c r="Q289" s="303">
        <f t="shared" ref="Q289:Q292" si="4">P289/G289-1</f>
        <v>0</v>
      </c>
    </row>
    <row r="290" spans="2:17">
      <c r="B290" s="99" t="s">
        <v>257</v>
      </c>
      <c r="C290" s="136"/>
      <c r="D290" s="136"/>
      <c r="E290" s="136"/>
      <c r="F290" s="136"/>
      <c r="G290" s="92">
        <v>63440.59</v>
      </c>
      <c r="H290" s="129"/>
      <c r="I290" s="227"/>
      <c r="J290" s="236"/>
      <c r="K290" s="99" t="s">
        <v>257</v>
      </c>
      <c r="L290" s="136"/>
      <c r="M290" s="136"/>
      <c r="N290" s="136"/>
      <c r="O290" s="136"/>
      <c r="P290" s="92">
        <v>63440.59</v>
      </c>
      <c r="Q290" s="303">
        <f t="shared" si="4"/>
        <v>0</v>
      </c>
    </row>
    <row r="291" spans="2:17">
      <c r="B291" s="99" t="s">
        <v>258</v>
      </c>
      <c r="C291" s="100"/>
      <c r="D291" s="100"/>
      <c r="E291" s="100"/>
      <c r="F291" s="100"/>
      <c r="G291" s="92">
        <v>27246.400000000001</v>
      </c>
      <c r="H291" s="129"/>
      <c r="I291" s="227"/>
      <c r="J291" s="236"/>
      <c r="K291" s="99" t="s">
        <v>258</v>
      </c>
      <c r="L291" s="243"/>
      <c r="M291" s="243"/>
      <c r="N291" s="243"/>
      <c r="O291" s="243"/>
      <c r="P291" s="92">
        <v>27246.400000000001</v>
      </c>
      <c r="Q291" s="303">
        <f t="shared" si="4"/>
        <v>0</v>
      </c>
    </row>
    <row r="292" spans="2:17">
      <c r="B292" s="99" t="s">
        <v>259</v>
      </c>
      <c r="C292" s="100"/>
      <c r="D292" s="100"/>
      <c r="E292" s="100"/>
      <c r="F292" s="100"/>
      <c r="G292" s="92">
        <v>3472.13</v>
      </c>
      <c r="H292" s="129"/>
      <c r="I292" s="227"/>
      <c r="J292" s="236"/>
      <c r="K292" s="99" t="s">
        <v>259</v>
      </c>
      <c r="L292" s="243"/>
      <c r="M292" s="243"/>
      <c r="N292" s="243"/>
      <c r="O292" s="243"/>
      <c r="P292" s="92">
        <v>3472.13</v>
      </c>
      <c r="Q292" s="303">
        <f t="shared" si="4"/>
        <v>0</v>
      </c>
    </row>
    <row r="293" spans="2:17" ht="34.5" customHeight="1">
      <c r="B293" s="365" t="s">
        <v>260</v>
      </c>
      <c r="C293" s="365"/>
      <c r="D293" s="365"/>
      <c r="E293" s="365"/>
      <c r="F293" s="365"/>
      <c r="G293" s="365"/>
      <c r="H293" s="129"/>
      <c r="I293" s="224"/>
      <c r="J293" s="236"/>
      <c r="K293" s="365" t="s">
        <v>260</v>
      </c>
      <c r="L293" s="365"/>
      <c r="M293" s="365"/>
      <c r="N293" s="365"/>
      <c r="O293" s="365"/>
      <c r="P293" s="365"/>
    </row>
    <row r="294" spans="2:17" s="88" customFormat="1">
      <c r="B294" s="98" t="s">
        <v>261</v>
      </c>
      <c r="C294" s="98"/>
      <c r="D294" s="98"/>
      <c r="E294" s="98"/>
      <c r="F294" s="98"/>
      <c r="G294" s="98" t="s">
        <v>262</v>
      </c>
      <c r="H294" s="208"/>
      <c r="I294" s="224"/>
      <c r="J294" s="236"/>
      <c r="K294" s="98" t="s">
        <v>261</v>
      </c>
      <c r="L294" s="98"/>
      <c r="M294" s="98"/>
      <c r="N294" s="98"/>
      <c r="O294" s="98"/>
      <c r="P294" s="98" t="s">
        <v>262</v>
      </c>
      <c r="Q294" s="256"/>
    </row>
    <row r="295" spans="2:17">
      <c r="B295" s="99" t="s">
        <v>263</v>
      </c>
      <c r="C295" s="100"/>
      <c r="D295" s="100"/>
      <c r="E295" s="100"/>
      <c r="F295" s="100"/>
      <c r="G295" s="101"/>
      <c r="H295" s="129"/>
      <c r="I295" s="224"/>
      <c r="J295" s="236"/>
      <c r="K295" s="99" t="s">
        <v>263</v>
      </c>
      <c r="L295" s="243"/>
      <c r="M295" s="243"/>
      <c r="N295" s="243"/>
      <c r="O295" s="243"/>
      <c r="P295" s="101"/>
    </row>
    <row r="296" spans="2:17">
      <c r="B296" s="99" t="s">
        <v>264</v>
      </c>
      <c r="C296" s="100"/>
      <c r="D296" s="100"/>
      <c r="E296" s="100"/>
      <c r="F296" s="100"/>
      <c r="G296" s="103">
        <v>1</v>
      </c>
      <c r="H296" s="129"/>
      <c r="I296" s="224"/>
      <c r="J296" s="236"/>
      <c r="K296" s="99" t="s">
        <v>264</v>
      </c>
      <c r="L296" s="243"/>
      <c r="M296" s="243"/>
      <c r="N296" s="243"/>
      <c r="O296" s="243"/>
      <c r="P296" s="103">
        <v>1</v>
      </c>
      <c r="Q296" s="256" t="s">
        <v>310</v>
      </c>
    </row>
    <row r="297" spans="2:17">
      <c r="B297" s="99" t="s">
        <v>265</v>
      </c>
      <c r="C297" s="100"/>
      <c r="D297" s="100"/>
      <c r="E297" s="100"/>
      <c r="F297" s="100"/>
      <c r="G297" s="103">
        <v>1.05</v>
      </c>
      <c r="H297" s="129"/>
      <c r="I297" s="224"/>
      <c r="J297" s="236"/>
      <c r="K297" s="99" t="s">
        <v>265</v>
      </c>
      <c r="L297" s="243"/>
      <c r="M297" s="243"/>
      <c r="N297" s="243"/>
      <c r="O297" s="243"/>
      <c r="P297" s="103">
        <v>1.05</v>
      </c>
      <c r="Q297" s="256" t="s">
        <v>310</v>
      </c>
    </row>
    <row r="298" spans="2:17">
      <c r="B298" s="99" t="s">
        <v>266</v>
      </c>
      <c r="C298" s="100"/>
      <c r="D298" s="100"/>
      <c r="E298" s="100"/>
      <c r="F298" s="100"/>
      <c r="G298" s="103">
        <v>1.08</v>
      </c>
      <c r="H298" s="129"/>
      <c r="I298" s="224"/>
      <c r="J298" s="236"/>
      <c r="K298" s="99" t="s">
        <v>266</v>
      </c>
      <c r="L298" s="243"/>
      <c r="M298" s="243"/>
      <c r="N298" s="243"/>
      <c r="O298" s="243"/>
      <c r="P298" s="103">
        <v>1.08</v>
      </c>
      <c r="Q298" s="256" t="s">
        <v>310</v>
      </c>
    </row>
    <row r="299" spans="2:17" ht="15" customHeight="1">
      <c r="B299" s="99" t="s">
        <v>267</v>
      </c>
      <c r="C299" s="100"/>
      <c r="D299" s="100"/>
      <c r="E299" s="100"/>
      <c r="F299" s="100"/>
      <c r="G299" s="103">
        <v>1.1000000000000001</v>
      </c>
      <c r="H299" s="129"/>
      <c r="I299" s="224"/>
      <c r="J299" s="236"/>
      <c r="K299" s="99" t="s">
        <v>267</v>
      </c>
      <c r="L299" s="243"/>
      <c r="M299" s="243"/>
      <c r="N299" s="243"/>
      <c r="O299" s="243"/>
      <c r="P299" s="103">
        <v>1.1000000000000001</v>
      </c>
      <c r="Q299" s="256" t="s">
        <v>310</v>
      </c>
    </row>
    <row r="300" spans="2:17" ht="15" customHeight="1">
      <c r="B300" s="100" t="s">
        <v>268</v>
      </c>
      <c r="C300" s="100"/>
      <c r="D300" s="100"/>
      <c r="E300" s="100"/>
      <c r="F300" s="100"/>
      <c r="G300" s="104"/>
      <c r="H300" s="129"/>
      <c r="I300" s="224"/>
      <c r="J300" s="236"/>
      <c r="K300" s="243" t="s">
        <v>268</v>
      </c>
      <c r="L300" s="243"/>
      <c r="M300" s="243"/>
      <c r="N300" s="243"/>
      <c r="O300" s="243"/>
      <c r="P300" s="104"/>
    </row>
    <row r="301" spans="2:17">
      <c r="B301" s="99" t="s">
        <v>269</v>
      </c>
      <c r="C301" s="105"/>
      <c r="D301" s="105"/>
      <c r="E301" s="100"/>
      <c r="F301" s="100"/>
      <c r="G301" s="103">
        <v>1.1000000000000001</v>
      </c>
      <c r="H301" s="129"/>
      <c r="I301" s="224"/>
      <c r="J301" s="236"/>
      <c r="K301" s="99" t="s">
        <v>269</v>
      </c>
      <c r="L301" s="253"/>
      <c r="M301" s="253"/>
      <c r="N301" s="243"/>
      <c r="O301" s="243"/>
      <c r="P301" s="103">
        <v>1.1000000000000001</v>
      </c>
      <c r="Q301" s="256" t="s">
        <v>310</v>
      </c>
    </row>
    <row r="302" spans="2:17" ht="15" customHeight="1">
      <c r="B302" s="99" t="s">
        <v>270</v>
      </c>
      <c r="C302" s="105"/>
      <c r="D302" s="105"/>
      <c r="E302" s="100"/>
      <c r="F302" s="100"/>
      <c r="G302" s="103">
        <v>1.05</v>
      </c>
      <c r="H302" s="129"/>
      <c r="I302" s="224"/>
      <c r="J302" s="236"/>
      <c r="K302" s="99" t="s">
        <v>270</v>
      </c>
      <c r="L302" s="253"/>
      <c r="M302" s="253"/>
      <c r="N302" s="243"/>
      <c r="O302" s="243"/>
      <c r="P302" s="103">
        <v>1.05</v>
      </c>
      <c r="Q302" s="256" t="s">
        <v>310</v>
      </c>
    </row>
    <row r="303" spans="2:17">
      <c r="B303" s="99" t="s">
        <v>271</v>
      </c>
      <c r="C303" s="105"/>
      <c r="D303" s="105"/>
      <c r="E303" s="100"/>
      <c r="F303" s="100"/>
      <c r="G303" s="103">
        <v>1</v>
      </c>
      <c r="H303" s="129"/>
      <c r="I303" s="224"/>
      <c r="J303" s="236"/>
      <c r="K303" s="99" t="s">
        <v>271</v>
      </c>
      <c r="L303" s="253"/>
      <c r="M303" s="253"/>
      <c r="N303" s="243"/>
      <c r="O303" s="243"/>
      <c r="P303" s="103">
        <v>1</v>
      </c>
      <c r="Q303" s="256" t="s">
        <v>310</v>
      </c>
    </row>
    <row r="304" spans="2:17" ht="15" customHeight="1">
      <c r="B304" s="99" t="s">
        <v>272</v>
      </c>
      <c r="C304" s="105"/>
      <c r="D304" s="105"/>
      <c r="E304" s="100"/>
      <c r="F304" s="100"/>
      <c r="G304" s="103">
        <v>0.95</v>
      </c>
      <c r="H304" s="129"/>
      <c r="I304" s="224"/>
      <c r="J304" s="236"/>
      <c r="K304" s="99" t="s">
        <v>272</v>
      </c>
      <c r="L304" s="253"/>
      <c r="M304" s="253"/>
      <c r="N304" s="243"/>
      <c r="O304" s="243"/>
      <c r="P304" s="103">
        <v>0.95</v>
      </c>
      <c r="Q304" s="256" t="s">
        <v>310</v>
      </c>
    </row>
    <row r="305" spans="2:17" ht="12.75" customHeight="1">
      <c r="B305" s="384" t="s">
        <v>273</v>
      </c>
      <c r="C305" s="384"/>
      <c r="D305" s="384"/>
      <c r="E305" s="384"/>
      <c r="F305" s="384"/>
      <c r="G305" s="107"/>
      <c r="H305" s="129"/>
      <c r="I305" s="224"/>
      <c r="J305" s="236"/>
      <c r="K305" s="384" t="s">
        <v>273</v>
      </c>
      <c r="L305" s="384"/>
      <c r="M305" s="384"/>
      <c r="N305" s="384"/>
      <c r="O305" s="384"/>
      <c r="P305" s="247"/>
    </row>
    <row r="306" spans="2:17" ht="15" customHeight="1">
      <c r="B306" s="384" t="s">
        <v>274</v>
      </c>
      <c r="C306" s="384"/>
      <c r="D306" s="384"/>
      <c r="E306" s="384"/>
      <c r="F306" s="384"/>
      <c r="G306" s="103">
        <v>1.5</v>
      </c>
      <c r="H306" s="129"/>
      <c r="I306" s="224"/>
      <c r="J306" s="236"/>
      <c r="K306" s="384" t="s">
        <v>274</v>
      </c>
      <c r="L306" s="384"/>
      <c r="M306" s="384"/>
      <c r="N306" s="384"/>
      <c r="O306" s="384"/>
      <c r="P306" s="103">
        <v>1.5</v>
      </c>
      <c r="Q306" s="256" t="s">
        <v>310</v>
      </c>
    </row>
    <row r="307" spans="2:17" ht="15" customHeight="1">
      <c r="B307" s="384" t="s">
        <v>275</v>
      </c>
      <c r="C307" s="384"/>
      <c r="D307" s="384"/>
      <c r="E307" s="384"/>
      <c r="F307" s="384"/>
      <c r="G307" s="103">
        <v>1</v>
      </c>
      <c r="H307" s="129"/>
      <c r="I307" s="224"/>
      <c r="J307" s="236"/>
      <c r="K307" s="384" t="s">
        <v>275</v>
      </c>
      <c r="L307" s="384"/>
      <c r="M307" s="384"/>
      <c r="N307" s="384"/>
      <c r="O307" s="384"/>
      <c r="P307" s="103">
        <v>1</v>
      </c>
      <c r="Q307" s="256" t="s">
        <v>310</v>
      </c>
    </row>
    <row r="308" spans="2:17" ht="15" customHeight="1">
      <c r="B308" s="384" t="s">
        <v>276</v>
      </c>
      <c r="C308" s="384"/>
      <c r="D308" s="384"/>
      <c r="E308" s="384"/>
      <c r="F308" s="384"/>
      <c r="G308" s="109"/>
      <c r="H308" s="129"/>
      <c r="I308" s="224"/>
      <c r="J308" s="236"/>
      <c r="K308" s="384" t="s">
        <v>276</v>
      </c>
      <c r="L308" s="384"/>
      <c r="M308" s="384"/>
      <c r="N308" s="384"/>
      <c r="O308" s="384"/>
      <c r="P308" s="109"/>
    </row>
    <row r="309" spans="2:17">
      <c r="B309" s="384" t="s">
        <v>277</v>
      </c>
      <c r="C309" s="384"/>
      <c r="D309" s="384"/>
      <c r="E309" s="384"/>
      <c r="F309" s="384"/>
      <c r="G309" s="103">
        <v>1.2</v>
      </c>
      <c r="H309" s="129"/>
      <c r="I309" s="224"/>
      <c r="J309" s="236"/>
      <c r="K309" s="384" t="s">
        <v>277</v>
      </c>
      <c r="L309" s="384"/>
      <c r="M309" s="384"/>
      <c r="N309" s="384"/>
      <c r="O309" s="384"/>
      <c r="P309" s="103">
        <v>1.2</v>
      </c>
      <c r="Q309" s="256" t="s">
        <v>310</v>
      </c>
    </row>
    <row r="310" spans="2:17" ht="15" customHeight="1">
      <c r="B310" s="384" t="s">
        <v>278</v>
      </c>
      <c r="C310" s="384"/>
      <c r="D310" s="384"/>
      <c r="E310" s="384"/>
      <c r="F310" s="384"/>
      <c r="G310" s="103">
        <v>1</v>
      </c>
      <c r="H310" s="129"/>
      <c r="I310" s="224"/>
      <c r="J310" s="236"/>
      <c r="K310" s="384" t="s">
        <v>278</v>
      </c>
      <c r="L310" s="384"/>
      <c r="M310" s="384"/>
      <c r="N310" s="384"/>
      <c r="O310" s="384"/>
      <c r="P310" s="103">
        <v>1</v>
      </c>
      <c r="Q310" s="256" t="s">
        <v>310</v>
      </c>
    </row>
    <row r="311" spans="2:17">
      <c r="B311" s="384" t="s">
        <v>279</v>
      </c>
      <c r="C311" s="384"/>
      <c r="D311" s="384"/>
      <c r="E311" s="384"/>
      <c r="F311" s="384"/>
      <c r="G311" s="103">
        <v>0.5</v>
      </c>
      <c r="H311" s="129"/>
      <c r="I311" s="224"/>
      <c r="J311" s="236"/>
      <c r="K311" s="384" t="s">
        <v>279</v>
      </c>
      <c r="L311" s="384"/>
      <c r="M311" s="384"/>
      <c r="N311" s="384"/>
      <c r="O311" s="384"/>
      <c r="P311" s="103">
        <v>0.5</v>
      </c>
      <c r="Q311" s="256" t="s">
        <v>310</v>
      </c>
    </row>
    <row r="312" spans="2:17" ht="15" customHeight="1">
      <c r="B312" s="384" t="s">
        <v>280</v>
      </c>
      <c r="C312" s="384"/>
      <c r="D312" s="384"/>
      <c r="E312" s="384"/>
      <c r="F312" s="384"/>
      <c r="G312" s="104"/>
      <c r="H312" s="129"/>
      <c r="I312" s="224"/>
      <c r="J312" s="236"/>
      <c r="K312" s="384" t="s">
        <v>280</v>
      </c>
      <c r="L312" s="384"/>
      <c r="M312" s="384"/>
      <c r="N312" s="384"/>
      <c r="O312" s="384"/>
      <c r="P312" s="104"/>
    </row>
    <row r="313" spans="2:17">
      <c r="B313" s="384" t="s">
        <v>281</v>
      </c>
      <c r="C313" s="384"/>
      <c r="D313" s="384"/>
      <c r="E313" s="384"/>
      <c r="F313" s="384"/>
      <c r="G313" s="103">
        <v>1.2</v>
      </c>
      <c r="H313" s="129"/>
      <c r="I313" s="224"/>
      <c r="J313" s="236"/>
      <c r="K313" s="384" t="s">
        <v>281</v>
      </c>
      <c r="L313" s="384"/>
      <c r="M313" s="384"/>
      <c r="N313" s="384"/>
      <c r="O313" s="384"/>
      <c r="P313" s="103">
        <v>1.2</v>
      </c>
      <c r="Q313" s="256" t="s">
        <v>310</v>
      </c>
    </row>
    <row r="314" spans="2:17" ht="15" customHeight="1">
      <c r="B314" s="384" t="s">
        <v>282</v>
      </c>
      <c r="C314" s="384"/>
      <c r="D314" s="384"/>
      <c r="E314" s="384"/>
      <c r="F314" s="384"/>
      <c r="G314" s="103">
        <v>1</v>
      </c>
      <c r="H314" s="129"/>
      <c r="I314" s="224"/>
      <c r="J314" s="236"/>
      <c r="K314" s="384" t="s">
        <v>282</v>
      </c>
      <c r="L314" s="384"/>
      <c r="M314" s="384"/>
      <c r="N314" s="384"/>
      <c r="O314" s="384"/>
      <c r="P314" s="103">
        <v>1</v>
      </c>
      <c r="Q314" s="256" t="s">
        <v>310</v>
      </c>
    </row>
    <row r="315" spans="2:17" ht="15" customHeight="1">
      <c r="B315" s="384" t="s">
        <v>283</v>
      </c>
      <c r="C315" s="384"/>
      <c r="D315" s="384"/>
      <c r="E315" s="384"/>
      <c r="F315" s="384"/>
      <c r="G315" s="103">
        <v>0.5</v>
      </c>
      <c r="H315" s="129"/>
      <c r="I315" s="224"/>
      <c r="J315" s="236"/>
      <c r="K315" s="384" t="s">
        <v>283</v>
      </c>
      <c r="L315" s="384"/>
      <c r="M315" s="384"/>
      <c r="N315" s="384"/>
      <c r="O315" s="384"/>
      <c r="P315" s="103">
        <v>0.5</v>
      </c>
      <c r="Q315" s="256" t="s">
        <v>310</v>
      </c>
    </row>
    <row r="316" spans="2:17" ht="15" customHeight="1">
      <c r="B316" s="363" t="s">
        <v>284</v>
      </c>
      <c r="C316" s="363"/>
      <c r="D316" s="363"/>
      <c r="E316" s="363"/>
      <c r="F316" s="363"/>
      <c r="G316" s="363"/>
      <c r="H316" s="129"/>
      <c r="I316" s="224"/>
      <c r="J316" s="236"/>
      <c r="K316" s="363" t="s">
        <v>284</v>
      </c>
      <c r="L316" s="363"/>
      <c r="M316" s="363"/>
      <c r="N316" s="363"/>
      <c r="O316" s="363"/>
      <c r="P316" s="363"/>
    </row>
    <row r="317" spans="2:17" ht="12.75" customHeight="1">
      <c r="B317" s="384" t="s">
        <v>285</v>
      </c>
      <c r="C317" s="384"/>
      <c r="D317" s="384"/>
      <c r="E317" s="384"/>
      <c r="F317" s="384"/>
      <c r="G317" s="384"/>
      <c r="H317" s="129"/>
      <c r="I317" s="224"/>
      <c r="J317" s="236"/>
      <c r="K317" s="384" t="s">
        <v>285</v>
      </c>
      <c r="L317" s="384"/>
      <c r="M317" s="384"/>
      <c r="N317" s="384"/>
      <c r="O317" s="384"/>
      <c r="P317" s="384"/>
    </row>
    <row r="318" spans="2:17" ht="12.75" customHeight="1">
      <c r="B318" s="107"/>
      <c r="C318" s="107"/>
      <c r="D318" s="107"/>
      <c r="E318" s="107"/>
      <c r="F318" s="107"/>
      <c r="G318" s="107"/>
      <c r="H318" s="129"/>
      <c r="I318" s="224"/>
      <c r="J318" s="236"/>
      <c r="K318" s="247"/>
      <c r="L318" s="247"/>
      <c r="M318" s="247"/>
      <c r="N318" s="247"/>
      <c r="O318" s="247"/>
      <c r="P318" s="247"/>
    </row>
    <row r="319" spans="2:17" ht="43.5" customHeight="1">
      <c r="B319" s="363" t="s">
        <v>286</v>
      </c>
      <c r="C319" s="363"/>
      <c r="D319" s="363"/>
      <c r="E319" s="363"/>
      <c r="F319" s="363"/>
      <c r="G319" s="363"/>
      <c r="H319" s="129"/>
      <c r="I319" s="224"/>
      <c r="J319" s="236"/>
      <c r="K319" s="363" t="s">
        <v>286</v>
      </c>
      <c r="L319" s="363"/>
      <c r="M319" s="363"/>
      <c r="N319" s="363"/>
      <c r="O319" s="363"/>
      <c r="P319" s="363"/>
    </row>
    <row r="320" spans="2:17" ht="15" customHeight="1">
      <c r="B320" s="363" t="s">
        <v>287</v>
      </c>
      <c r="C320" s="363"/>
      <c r="D320" s="363"/>
      <c r="E320" s="363"/>
      <c r="F320" s="363"/>
      <c r="G320" s="92">
        <v>45.04</v>
      </c>
      <c r="H320" s="129"/>
      <c r="I320" s="227"/>
      <c r="J320" s="236"/>
      <c r="K320" s="363" t="s">
        <v>287</v>
      </c>
      <c r="L320" s="363"/>
      <c r="M320" s="363"/>
      <c r="N320" s="363"/>
      <c r="O320" s="363"/>
      <c r="P320" s="92">
        <v>45.04</v>
      </c>
      <c r="Q320" s="303">
        <f t="shared" ref="Q320:Q324" si="5">P320/G320-1</f>
        <v>0</v>
      </c>
    </row>
    <row r="321" spans="2:17" ht="15" customHeight="1">
      <c r="B321" s="363" t="s">
        <v>288</v>
      </c>
      <c r="C321" s="363"/>
      <c r="D321" s="363"/>
      <c r="E321" s="363"/>
      <c r="F321" s="363"/>
      <c r="G321" s="92">
        <v>104.56</v>
      </c>
      <c r="H321" s="129"/>
      <c r="I321" s="227"/>
      <c r="J321" s="236"/>
      <c r="K321" s="363" t="s">
        <v>288</v>
      </c>
      <c r="L321" s="363"/>
      <c r="M321" s="363"/>
      <c r="N321" s="363"/>
      <c r="O321" s="363"/>
      <c r="P321" s="92">
        <v>104.56</v>
      </c>
      <c r="Q321" s="303">
        <f t="shared" si="5"/>
        <v>0</v>
      </c>
    </row>
    <row r="322" spans="2:17" ht="15" customHeight="1">
      <c r="B322" s="363" t="s">
        <v>289</v>
      </c>
      <c r="C322" s="363"/>
      <c r="D322" s="363"/>
      <c r="E322" s="363"/>
      <c r="F322" s="363"/>
      <c r="G322" s="92">
        <v>209.64</v>
      </c>
      <c r="H322" s="129"/>
      <c r="I322" s="227"/>
      <c r="J322" s="236"/>
      <c r="K322" s="363" t="s">
        <v>289</v>
      </c>
      <c r="L322" s="363"/>
      <c r="M322" s="363"/>
      <c r="N322" s="363"/>
      <c r="O322" s="363"/>
      <c r="P322" s="92">
        <v>209.64</v>
      </c>
      <c r="Q322" s="303">
        <f t="shared" si="5"/>
        <v>0</v>
      </c>
    </row>
    <row r="323" spans="2:17" ht="15" customHeight="1">
      <c r="B323" s="363" t="s">
        <v>290</v>
      </c>
      <c r="C323" s="363"/>
      <c r="D323" s="363"/>
      <c r="E323" s="363"/>
      <c r="F323" s="363"/>
      <c r="G323" s="92">
        <v>301.79000000000002</v>
      </c>
      <c r="H323" s="129"/>
      <c r="I323" s="227"/>
      <c r="J323" s="236"/>
      <c r="K323" s="363" t="s">
        <v>290</v>
      </c>
      <c r="L323" s="363"/>
      <c r="M323" s="363"/>
      <c r="N323" s="363"/>
      <c r="O323" s="363"/>
      <c r="P323" s="92">
        <v>301.79000000000002</v>
      </c>
      <c r="Q323" s="303">
        <f t="shared" si="5"/>
        <v>0</v>
      </c>
    </row>
    <row r="324" spans="2:17" ht="15" customHeight="1">
      <c r="B324" s="363" t="s">
        <v>291</v>
      </c>
      <c r="C324" s="363"/>
      <c r="D324" s="363"/>
      <c r="E324" s="363"/>
      <c r="F324" s="363"/>
      <c r="G324" s="92">
        <v>448.93</v>
      </c>
      <c r="H324" s="129"/>
      <c r="I324" s="227"/>
      <c r="J324" s="236"/>
      <c r="K324" s="363" t="s">
        <v>291</v>
      </c>
      <c r="L324" s="363"/>
      <c r="M324" s="363"/>
      <c r="N324" s="363"/>
      <c r="O324" s="363"/>
      <c r="P324" s="92">
        <v>448.93</v>
      </c>
      <c r="Q324" s="303">
        <f t="shared" si="5"/>
        <v>0</v>
      </c>
    </row>
    <row r="325" spans="2:17" ht="36.75" customHeight="1">
      <c r="B325" s="365" t="s">
        <v>292</v>
      </c>
      <c r="C325" s="365"/>
      <c r="D325" s="365"/>
      <c r="E325" s="365"/>
      <c r="F325" s="365"/>
      <c r="G325" s="365"/>
      <c r="H325" s="129"/>
      <c r="I325" s="224"/>
      <c r="J325" s="236"/>
      <c r="K325" s="365" t="s">
        <v>292</v>
      </c>
      <c r="L325" s="365"/>
      <c r="M325" s="365"/>
      <c r="N325" s="365"/>
      <c r="O325" s="365"/>
      <c r="P325" s="365"/>
    </row>
    <row r="326" spans="2:17">
      <c r="B326" s="100"/>
      <c r="C326" s="100"/>
      <c r="D326" s="100"/>
      <c r="E326" s="100"/>
      <c r="F326" s="100"/>
      <c r="G326" s="101"/>
      <c r="H326" s="129"/>
      <c r="I326" s="224"/>
      <c r="J326" s="236"/>
      <c r="K326" s="243"/>
      <c r="L326" s="243"/>
      <c r="M326" s="243"/>
      <c r="N326" s="243"/>
      <c r="O326" s="243"/>
      <c r="P326" s="101"/>
    </row>
    <row r="327" spans="2:17" ht="36" customHeight="1">
      <c r="B327" s="405" t="s">
        <v>897</v>
      </c>
      <c r="C327" s="365"/>
      <c r="D327" s="365"/>
      <c r="E327" s="365"/>
      <c r="F327" s="365"/>
      <c r="G327" s="365"/>
      <c r="H327" s="129"/>
      <c r="I327" s="224"/>
      <c r="J327" s="236"/>
      <c r="K327" s="405" t="s">
        <v>897</v>
      </c>
      <c r="L327" s="365"/>
      <c r="M327" s="365"/>
      <c r="N327" s="365"/>
      <c r="O327" s="365"/>
      <c r="P327" s="365"/>
      <c r="Q327" s="256" t="s">
        <v>310</v>
      </c>
    </row>
    <row r="328" spans="2:17" ht="12.75" customHeight="1">
      <c r="B328" s="384" t="s">
        <v>898</v>
      </c>
      <c r="C328" s="384"/>
      <c r="D328" s="384"/>
      <c r="E328" s="384"/>
      <c r="F328" s="384"/>
      <c r="G328" s="384"/>
      <c r="H328" s="129"/>
      <c r="I328" s="224"/>
      <c r="J328" s="236"/>
      <c r="K328" s="384" t="s">
        <v>898</v>
      </c>
      <c r="L328" s="384"/>
      <c r="M328" s="384"/>
      <c r="N328" s="384"/>
      <c r="O328" s="384"/>
      <c r="P328" s="384"/>
    </row>
    <row r="329" spans="2:17" ht="15" customHeight="1">
      <c r="B329" s="384" t="s">
        <v>293</v>
      </c>
      <c r="C329" s="384"/>
      <c r="D329" s="384"/>
      <c r="E329" s="384"/>
      <c r="F329" s="384"/>
      <c r="G329" s="384"/>
      <c r="H329" s="129"/>
      <c r="I329" s="224"/>
      <c r="J329" s="236"/>
      <c r="K329" s="384" t="s">
        <v>293</v>
      </c>
      <c r="L329" s="384"/>
      <c r="M329" s="384"/>
      <c r="N329" s="384"/>
      <c r="O329" s="384"/>
      <c r="P329" s="384"/>
    </row>
    <row r="330" spans="2:17" ht="44.25" customHeight="1">
      <c r="B330" s="365" t="s">
        <v>294</v>
      </c>
      <c r="C330" s="365"/>
      <c r="D330" s="365"/>
      <c r="E330" s="365"/>
      <c r="F330" s="365"/>
      <c r="G330" s="365"/>
      <c r="H330" s="129"/>
      <c r="I330" s="224"/>
      <c r="J330" s="236"/>
      <c r="K330" s="365" t="s">
        <v>294</v>
      </c>
      <c r="L330" s="365"/>
      <c r="M330" s="365"/>
      <c r="N330" s="365"/>
      <c r="O330" s="365"/>
      <c r="P330" s="365"/>
    </row>
    <row r="331" spans="2:17" ht="15" customHeight="1">
      <c r="B331" s="384" t="s">
        <v>295</v>
      </c>
      <c r="C331" s="384"/>
      <c r="D331" s="384"/>
      <c r="E331" s="384"/>
      <c r="F331" s="384"/>
      <c r="G331" s="384"/>
      <c r="H331" s="129"/>
      <c r="I331" s="224"/>
      <c r="J331" s="236"/>
      <c r="K331" s="384" t="s">
        <v>295</v>
      </c>
      <c r="L331" s="384"/>
      <c r="M331" s="384"/>
      <c r="N331" s="384"/>
      <c r="O331" s="384"/>
      <c r="P331" s="384"/>
    </row>
    <row r="332" spans="2:17" ht="15" customHeight="1">
      <c r="B332" s="365" t="s">
        <v>296</v>
      </c>
      <c r="C332" s="365"/>
      <c r="D332" s="365"/>
      <c r="E332" s="365"/>
      <c r="F332" s="365"/>
      <c r="G332" s="365"/>
      <c r="H332" s="129"/>
      <c r="I332" s="224"/>
      <c r="J332" s="236"/>
      <c r="K332" s="365" t="s">
        <v>296</v>
      </c>
      <c r="L332" s="365"/>
      <c r="M332" s="365"/>
      <c r="N332" s="365"/>
      <c r="O332" s="365"/>
      <c r="P332" s="365"/>
    </row>
    <row r="333" spans="2:17" ht="33.75" customHeight="1">
      <c r="B333" s="365" t="s">
        <v>297</v>
      </c>
      <c r="C333" s="365"/>
      <c r="D333" s="365"/>
      <c r="E333" s="365"/>
      <c r="F333" s="365"/>
      <c r="G333" s="365"/>
      <c r="H333" s="129"/>
      <c r="I333" s="224"/>
      <c r="J333" s="236"/>
      <c r="K333" s="365" t="s">
        <v>297</v>
      </c>
      <c r="L333" s="365"/>
      <c r="M333" s="365"/>
      <c r="N333" s="365"/>
      <c r="O333" s="365"/>
      <c r="P333" s="365"/>
    </row>
    <row r="334" spans="2:17" ht="15" customHeight="1">
      <c r="B334" s="365" t="s">
        <v>899</v>
      </c>
      <c r="C334" s="365"/>
      <c r="D334" s="365"/>
      <c r="E334" s="365"/>
      <c r="F334" s="365"/>
      <c r="G334" s="365"/>
      <c r="H334" s="129"/>
      <c r="I334" s="224"/>
      <c r="J334" s="236"/>
      <c r="K334" s="365" t="s">
        <v>899</v>
      </c>
      <c r="L334" s="365"/>
      <c r="M334" s="365"/>
      <c r="N334" s="365"/>
      <c r="O334" s="365"/>
      <c r="P334" s="365"/>
    </row>
    <row r="335" spans="2:17" ht="15" customHeight="1">
      <c r="B335" s="365" t="s">
        <v>298</v>
      </c>
      <c r="C335" s="365"/>
      <c r="D335" s="365"/>
      <c r="E335" s="365"/>
      <c r="F335" s="365"/>
      <c r="G335" s="365"/>
      <c r="H335" s="129"/>
      <c r="I335" s="224"/>
      <c r="J335" s="236"/>
      <c r="K335" s="365" t="s">
        <v>298</v>
      </c>
      <c r="L335" s="365"/>
      <c r="M335" s="365"/>
      <c r="N335" s="365"/>
      <c r="O335" s="365"/>
      <c r="P335" s="365"/>
    </row>
    <row r="336" spans="2:17" ht="15" customHeight="1">
      <c r="B336" s="365" t="s">
        <v>299</v>
      </c>
      <c r="C336" s="365"/>
      <c r="D336" s="365"/>
      <c r="E336" s="365"/>
      <c r="F336" s="365"/>
      <c r="G336" s="365"/>
      <c r="H336" s="129"/>
      <c r="I336" s="224"/>
      <c r="J336" s="236"/>
      <c r="K336" s="365" t="s">
        <v>299</v>
      </c>
      <c r="L336" s="365"/>
      <c r="M336" s="365"/>
      <c r="N336" s="365"/>
      <c r="O336" s="365"/>
      <c r="P336" s="365"/>
    </row>
    <row r="337" spans="2:17" ht="15" customHeight="1">
      <c r="B337" s="365" t="s">
        <v>300</v>
      </c>
      <c r="C337" s="365"/>
      <c r="D337" s="365"/>
      <c r="E337" s="365"/>
      <c r="F337" s="365"/>
      <c r="G337" s="365"/>
      <c r="H337" s="129"/>
      <c r="I337" s="224"/>
      <c r="J337" s="236"/>
      <c r="K337" s="365" t="s">
        <v>300</v>
      </c>
      <c r="L337" s="365"/>
      <c r="M337" s="365"/>
      <c r="N337" s="365"/>
      <c r="O337" s="365"/>
      <c r="P337" s="365"/>
    </row>
    <row r="338" spans="2:17" ht="15" customHeight="1">
      <c r="B338" s="365" t="s">
        <v>900</v>
      </c>
      <c r="C338" s="365"/>
      <c r="D338" s="365"/>
      <c r="E338" s="365"/>
      <c r="F338" s="365"/>
      <c r="G338" s="365"/>
      <c r="H338" s="129"/>
      <c r="I338" s="224"/>
      <c r="J338" s="236"/>
      <c r="K338" s="365" t="s">
        <v>900</v>
      </c>
      <c r="L338" s="365"/>
      <c r="M338" s="365"/>
      <c r="N338" s="365"/>
      <c r="O338" s="365"/>
      <c r="P338" s="365"/>
    </row>
    <row r="339" spans="2:17" ht="15" customHeight="1">
      <c r="B339" s="365" t="s">
        <v>301</v>
      </c>
      <c r="C339" s="365"/>
      <c r="D339" s="365"/>
      <c r="E339" s="365"/>
      <c r="F339" s="365"/>
      <c r="G339" s="365"/>
      <c r="H339" s="129"/>
      <c r="I339" s="224"/>
      <c r="J339" s="236"/>
      <c r="K339" s="365" t="s">
        <v>301</v>
      </c>
      <c r="L339" s="365"/>
      <c r="M339" s="365"/>
      <c r="N339" s="365"/>
      <c r="O339" s="365"/>
      <c r="P339" s="365"/>
    </row>
    <row r="340" spans="2:17" ht="15" customHeight="1">
      <c r="B340" s="365" t="s">
        <v>302</v>
      </c>
      <c r="C340" s="365"/>
      <c r="D340" s="365"/>
      <c r="E340" s="365"/>
      <c r="F340" s="365"/>
      <c r="G340" s="365"/>
      <c r="H340" s="129"/>
      <c r="I340" s="224"/>
      <c r="J340" s="236"/>
      <c r="K340" s="365" t="s">
        <v>302</v>
      </c>
      <c r="L340" s="365"/>
      <c r="M340" s="365"/>
      <c r="N340" s="365"/>
      <c r="O340" s="365"/>
      <c r="P340" s="365"/>
    </row>
    <row r="341" spans="2:17" ht="15" customHeight="1">
      <c r="B341" s="365" t="s">
        <v>303</v>
      </c>
      <c r="C341" s="365"/>
      <c r="D341" s="365"/>
      <c r="E341" s="365"/>
      <c r="F341" s="365"/>
      <c r="G341" s="365"/>
      <c r="H341" s="129"/>
      <c r="I341" s="224"/>
      <c r="J341" s="236"/>
      <c r="K341" s="365" t="s">
        <v>303</v>
      </c>
      <c r="L341" s="365"/>
      <c r="M341" s="365"/>
      <c r="N341" s="365"/>
      <c r="O341" s="365"/>
      <c r="P341" s="365"/>
    </row>
    <row r="342" spans="2:17">
      <c r="B342" s="107"/>
      <c r="C342" s="107"/>
      <c r="D342" s="107"/>
      <c r="E342" s="112"/>
      <c r="F342" s="107"/>
      <c r="G342" s="211"/>
      <c r="H342" s="129"/>
      <c r="I342" s="224"/>
      <c r="J342" s="236"/>
      <c r="K342" s="247"/>
      <c r="L342" s="247"/>
      <c r="M342" s="247"/>
      <c r="N342" s="112"/>
      <c r="O342" s="247"/>
      <c r="P342" s="211"/>
    </row>
    <row r="343" spans="2:17" ht="15.75" customHeight="1">
      <c r="B343" s="371" t="s">
        <v>304</v>
      </c>
      <c r="C343" s="371"/>
      <c r="D343" s="371"/>
      <c r="E343" s="371"/>
      <c r="F343" s="371"/>
      <c r="G343" s="371"/>
      <c r="H343" s="129"/>
      <c r="I343" s="224"/>
      <c r="J343" s="236"/>
      <c r="K343" s="371" t="s">
        <v>304</v>
      </c>
      <c r="L343" s="371"/>
      <c r="M343" s="371"/>
      <c r="N343" s="371"/>
      <c r="O343" s="371"/>
      <c r="P343" s="371"/>
    </row>
    <row r="344" spans="2:17" ht="12.75" customHeight="1">
      <c r="B344" s="371" t="s">
        <v>13</v>
      </c>
      <c r="C344" s="371" t="s">
        <v>13</v>
      </c>
      <c r="D344" s="371"/>
      <c r="E344" s="371" t="s">
        <v>13</v>
      </c>
      <c r="F344" s="371" t="s">
        <v>13</v>
      </c>
      <c r="G344" s="371" t="s">
        <v>13</v>
      </c>
      <c r="H344" s="129"/>
      <c r="I344" s="224"/>
      <c r="J344" s="236"/>
      <c r="K344" s="371" t="s">
        <v>13</v>
      </c>
      <c r="L344" s="371" t="s">
        <v>13</v>
      </c>
      <c r="M344" s="371"/>
      <c r="N344" s="371" t="s">
        <v>13</v>
      </c>
      <c r="O344" s="371" t="s">
        <v>13</v>
      </c>
      <c r="P344" s="371" t="s">
        <v>13</v>
      </c>
    </row>
    <row r="345" spans="2:17" ht="30" customHeight="1">
      <c r="B345" s="405" t="s">
        <v>911</v>
      </c>
      <c r="C345" s="365"/>
      <c r="D345" s="365"/>
      <c r="E345" s="365"/>
      <c r="F345" s="365"/>
      <c r="G345" s="365"/>
      <c r="H345" s="129"/>
      <c r="I345" s="224"/>
      <c r="J345" s="236">
        <v>103</v>
      </c>
      <c r="K345" s="405" t="s">
        <v>911</v>
      </c>
      <c r="L345" s="365"/>
      <c r="M345" s="365"/>
      <c r="N345" s="365"/>
      <c r="O345" s="365"/>
      <c r="P345" s="365"/>
      <c r="Q345" s="256" t="s">
        <v>310</v>
      </c>
    </row>
    <row r="346" spans="2:17" ht="27" customHeight="1">
      <c r="B346" s="219"/>
      <c r="C346" s="218"/>
      <c r="D346" s="52"/>
      <c r="E346" s="112" t="s">
        <v>305</v>
      </c>
      <c r="F346" s="218"/>
      <c r="G346" s="218"/>
      <c r="H346" s="129"/>
      <c r="I346" s="224"/>
      <c r="J346" s="236"/>
      <c r="K346" s="251"/>
      <c r="L346" s="252"/>
      <c r="M346" s="52"/>
      <c r="N346" s="112" t="s">
        <v>305</v>
      </c>
      <c r="O346" s="252"/>
      <c r="P346" s="252"/>
    </row>
    <row r="347" spans="2:17" ht="27.75" customHeight="1">
      <c r="B347" s="220"/>
      <c r="C347" s="113" t="s">
        <v>306</v>
      </c>
      <c r="D347" s="113" t="s">
        <v>307</v>
      </c>
      <c r="E347" s="113" t="s">
        <v>308</v>
      </c>
      <c r="F347" s="114" t="s">
        <v>309</v>
      </c>
      <c r="G347" s="218"/>
      <c r="H347" s="102"/>
      <c r="I347" s="224"/>
      <c r="J347" s="236"/>
      <c r="K347" s="220"/>
      <c r="L347" s="113" t="s">
        <v>306</v>
      </c>
      <c r="M347" s="113" t="s">
        <v>307</v>
      </c>
      <c r="N347" s="113" t="s">
        <v>308</v>
      </c>
      <c r="O347" s="114" t="s">
        <v>309</v>
      </c>
      <c r="P347" s="252"/>
    </row>
    <row r="348" spans="2:17" ht="24" customHeight="1">
      <c r="B348" s="117"/>
      <c r="C348" s="115">
        <v>0.01</v>
      </c>
      <c r="D348" s="116">
        <v>690193.89</v>
      </c>
      <c r="E348" s="115">
        <v>0</v>
      </c>
      <c r="F348" s="118">
        <v>5.0000000000000001E-3</v>
      </c>
      <c r="G348" s="218"/>
      <c r="H348" s="102"/>
      <c r="I348" s="228"/>
      <c r="J348" s="236"/>
      <c r="K348" s="117"/>
      <c r="L348" s="304">
        <v>0.01</v>
      </c>
      <c r="M348" s="305">
        <v>690193.89</v>
      </c>
      <c r="N348" s="304">
        <v>0</v>
      </c>
      <c r="O348" s="118">
        <v>5.0000000000000001E-3</v>
      </c>
      <c r="P348" s="252"/>
    </row>
    <row r="349" spans="2:17" ht="24" customHeight="1">
      <c r="B349" s="117"/>
      <c r="C349" s="115">
        <v>690193.9</v>
      </c>
      <c r="D349" s="116">
        <v>1560628.89</v>
      </c>
      <c r="E349" s="115">
        <v>3450.97</v>
      </c>
      <c r="F349" s="118">
        <v>8.8999999999999999E-3</v>
      </c>
      <c r="G349" s="218"/>
      <c r="H349" s="102"/>
      <c r="I349" s="224"/>
      <c r="J349" s="236"/>
      <c r="K349" s="117"/>
      <c r="L349" s="304">
        <v>690193.9</v>
      </c>
      <c r="M349" s="305">
        <v>1560628.89</v>
      </c>
      <c r="N349" s="304">
        <v>3450.97</v>
      </c>
      <c r="O349" s="118">
        <v>8.8999999999999999E-3</v>
      </c>
      <c r="P349" s="252"/>
    </row>
    <row r="350" spans="2:17" ht="24" customHeight="1">
      <c r="B350" s="117"/>
      <c r="C350" s="115">
        <v>1560628.9</v>
      </c>
      <c r="D350" s="116">
        <v>3268391.31</v>
      </c>
      <c r="E350" s="115">
        <v>11197.84</v>
      </c>
      <c r="F350" s="118">
        <v>1.2800000000000001E-2</v>
      </c>
      <c r="G350" s="218"/>
      <c r="H350" s="102"/>
      <c r="I350" s="224"/>
      <c r="J350" s="236"/>
      <c r="K350" s="117"/>
      <c r="L350" s="304">
        <v>1560628.9</v>
      </c>
      <c r="M350" s="305">
        <v>3268391.31</v>
      </c>
      <c r="N350" s="304">
        <v>11197.84</v>
      </c>
      <c r="O350" s="118">
        <v>1.2800000000000001E-2</v>
      </c>
      <c r="P350" s="252"/>
    </row>
    <row r="351" spans="2:17" ht="24" customHeight="1">
      <c r="B351" s="117"/>
      <c r="C351" s="115">
        <v>3268391.32</v>
      </c>
      <c r="D351" s="116">
        <v>5390128.8899999997</v>
      </c>
      <c r="E351" s="115">
        <v>33057.199999999997</v>
      </c>
      <c r="F351" s="118">
        <v>1.67E-2</v>
      </c>
      <c r="G351" s="218"/>
      <c r="H351" s="102"/>
      <c r="I351" s="224"/>
      <c r="J351" s="236"/>
      <c r="K351" s="117"/>
      <c r="L351" s="304">
        <v>3268391.32</v>
      </c>
      <c r="M351" s="305">
        <v>5390128.8899999997</v>
      </c>
      <c r="N351" s="304">
        <v>33057.199999999997</v>
      </c>
      <c r="O351" s="118">
        <v>1.67E-2</v>
      </c>
      <c r="P351" s="252"/>
    </row>
    <row r="352" spans="2:17" ht="24" customHeight="1">
      <c r="B352" s="117"/>
      <c r="C352" s="115">
        <v>5390128.9000000004</v>
      </c>
      <c r="D352" s="119" t="s">
        <v>917</v>
      </c>
      <c r="E352" s="115">
        <v>68490.210000000006</v>
      </c>
      <c r="F352" s="118">
        <v>2.06E-2</v>
      </c>
      <c r="G352" s="120"/>
      <c r="H352" s="102"/>
      <c r="I352" s="224"/>
      <c r="J352" s="236"/>
      <c r="K352" s="117"/>
      <c r="L352" s="304">
        <v>5390128.9000000004</v>
      </c>
      <c r="M352" s="306" t="s">
        <v>917</v>
      </c>
      <c r="N352" s="304">
        <v>68490.210000000006</v>
      </c>
      <c r="O352" s="118">
        <v>2.06E-2</v>
      </c>
      <c r="P352" s="120"/>
    </row>
    <row r="353" spans="2:17">
      <c r="B353" s="221"/>
      <c r="C353" s="121"/>
      <c r="D353" s="122"/>
      <c r="E353" s="121"/>
      <c r="F353" s="123"/>
      <c r="G353" s="81"/>
      <c r="K353" s="117"/>
      <c r="L353" s="307"/>
      <c r="M353" s="308"/>
      <c r="N353" s="307"/>
      <c r="O353" s="309"/>
      <c r="P353" s="120"/>
    </row>
    <row r="354" spans="2:17" ht="38.25" customHeight="1">
      <c r="B354" s="365" t="s">
        <v>312</v>
      </c>
      <c r="C354" s="365"/>
      <c r="D354" s="365"/>
      <c r="E354" s="365"/>
      <c r="F354" s="365"/>
      <c r="G354" s="365"/>
      <c r="K354" s="365" t="s">
        <v>312</v>
      </c>
      <c r="L354" s="365"/>
      <c r="M354" s="365"/>
      <c r="N354" s="365"/>
      <c r="O354" s="365"/>
      <c r="P354" s="365"/>
    </row>
    <row r="355" spans="2:17">
      <c r="B355" s="124"/>
      <c r="C355" s="125"/>
      <c r="D355" s="126"/>
      <c r="E355" s="125"/>
      <c r="F355" s="127"/>
      <c r="G355" s="81"/>
      <c r="K355" s="310"/>
      <c r="L355" s="311"/>
      <c r="M355" s="312"/>
      <c r="N355" s="311"/>
      <c r="O355" s="313"/>
      <c r="P355" s="120"/>
    </row>
    <row r="356" spans="2:17" ht="15.75" customHeight="1">
      <c r="B356" s="431" t="s">
        <v>313</v>
      </c>
      <c r="C356" s="431"/>
      <c r="D356" s="431"/>
      <c r="E356" s="431"/>
      <c r="F356" s="431"/>
      <c r="G356" s="431"/>
      <c r="K356" s="371" t="s">
        <v>313</v>
      </c>
      <c r="L356" s="371"/>
      <c r="M356" s="371"/>
      <c r="N356" s="371"/>
      <c r="O356" s="371"/>
      <c r="P356" s="371"/>
    </row>
    <row r="357" spans="2:17" ht="12.75" customHeight="1">
      <c r="B357" s="431" t="s">
        <v>314</v>
      </c>
      <c r="C357" s="431"/>
      <c r="D357" s="431"/>
      <c r="E357" s="431"/>
      <c r="F357" s="431"/>
      <c r="G357" s="431"/>
      <c r="K357" s="371" t="s">
        <v>314</v>
      </c>
      <c r="L357" s="371"/>
      <c r="M357" s="371"/>
      <c r="N357" s="371"/>
      <c r="O357" s="371"/>
      <c r="P357" s="371"/>
    </row>
    <row r="358" spans="2:17" ht="34.5" customHeight="1">
      <c r="B358" s="370" t="s">
        <v>315</v>
      </c>
      <c r="C358" s="370"/>
      <c r="D358" s="370"/>
      <c r="E358" s="370"/>
      <c r="F358" s="370"/>
      <c r="G358" s="370"/>
      <c r="H358" s="5"/>
      <c r="J358" s="235">
        <v>104</v>
      </c>
      <c r="K358" s="370" t="s">
        <v>315</v>
      </c>
      <c r="L358" s="370"/>
      <c r="M358" s="370"/>
      <c r="N358" s="370"/>
      <c r="O358" s="370"/>
      <c r="P358" s="370"/>
      <c r="Q358" s="256" t="s">
        <v>310</v>
      </c>
    </row>
    <row r="359" spans="2:17">
      <c r="B359" s="371" t="s">
        <v>305</v>
      </c>
      <c r="C359" s="371"/>
      <c r="D359" s="371"/>
      <c r="E359" s="371"/>
      <c r="F359" s="371"/>
      <c r="G359" s="371"/>
      <c r="H359" s="5"/>
      <c r="K359" s="371" t="s">
        <v>305</v>
      </c>
      <c r="L359" s="371"/>
      <c r="M359" s="371"/>
      <c r="N359" s="371"/>
      <c r="O359" s="371"/>
      <c r="P359" s="371"/>
    </row>
    <row r="360" spans="2:17" ht="15" customHeight="1">
      <c r="B360" s="363" t="s">
        <v>316</v>
      </c>
      <c r="C360" s="363"/>
      <c r="D360" s="363"/>
      <c r="E360" s="363"/>
      <c r="F360" s="363"/>
      <c r="G360" s="128">
        <v>8.9999999999999993E-3</v>
      </c>
      <c r="H360" s="5"/>
      <c r="I360" s="227"/>
      <c r="J360" s="236"/>
      <c r="K360" s="363" t="s">
        <v>316</v>
      </c>
      <c r="L360" s="363"/>
      <c r="M360" s="363"/>
      <c r="N360" s="363"/>
      <c r="O360" s="363"/>
      <c r="P360" s="314">
        <v>8.9999999999999993E-3</v>
      </c>
    </row>
    <row r="361" spans="2:17" ht="30" customHeight="1">
      <c r="B361" s="363" t="s">
        <v>317</v>
      </c>
      <c r="C361" s="363"/>
      <c r="D361" s="363"/>
      <c r="E361" s="363"/>
      <c r="F361" s="363"/>
      <c r="G361" s="128">
        <v>4.4999999999999997E-3</v>
      </c>
      <c r="H361" s="5"/>
      <c r="I361" s="227"/>
      <c r="J361" s="236"/>
      <c r="K361" s="363" t="s">
        <v>317</v>
      </c>
      <c r="L361" s="363"/>
      <c r="M361" s="363"/>
      <c r="N361" s="363"/>
      <c r="O361" s="363"/>
      <c r="P361" s="314">
        <v>4.4999999999999997E-3</v>
      </c>
    </row>
    <row r="362" spans="2:17" ht="15" customHeight="1">
      <c r="B362" s="363" t="s">
        <v>318</v>
      </c>
      <c r="C362" s="363"/>
      <c r="D362" s="363"/>
      <c r="E362" s="363"/>
      <c r="F362" s="363"/>
      <c r="G362" s="128">
        <v>4.4999999999999997E-3</v>
      </c>
      <c r="H362" s="5"/>
      <c r="I362" s="227"/>
      <c r="J362" s="236"/>
      <c r="K362" s="363" t="s">
        <v>318</v>
      </c>
      <c r="L362" s="363"/>
      <c r="M362" s="363"/>
      <c r="N362" s="363"/>
      <c r="O362" s="363"/>
      <c r="P362" s="314">
        <v>4.4999999999999997E-3</v>
      </c>
    </row>
    <row r="363" spans="2:17" ht="30" customHeight="1">
      <c r="B363" s="437" t="s">
        <v>319</v>
      </c>
      <c r="C363" s="437"/>
      <c r="D363" s="437"/>
      <c r="E363" s="437"/>
      <c r="F363" s="437"/>
      <c r="G363" s="437"/>
      <c r="K363" s="387" t="s">
        <v>319</v>
      </c>
      <c r="L363" s="387"/>
      <c r="M363" s="387"/>
      <c r="N363" s="387"/>
      <c r="O363" s="387"/>
      <c r="P363" s="387"/>
    </row>
    <row r="364" spans="2:17">
      <c r="B364" s="76"/>
      <c r="C364" s="76"/>
      <c r="D364" s="76"/>
      <c r="E364" s="76"/>
      <c r="F364" s="76"/>
      <c r="G364" s="77"/>
      <c r="K364" s="253"/>
      <c r="L364" s="253"/>
      <c r="M364" s="253"/>
      <c r="N364" s="253"/>
      <c r="O364" s="253"/>
      <c r="P364" s="302"/>
    </row>
    <row r="365" spans="2:17" ht="15.75" customHeight="1">
      <c r="B365" s="431" t="s">
        <v>320</v>
      </c>
      <c r="C365" s="431"/>
      <c r="D365" s="431"/>
      <c r="E365" s="431"/>
      <c r="F365" s="431"/>
      <c r="G365" s="431"/>
      <c r="K365" s="371" t="s">
        <v>320</v>
      </c>
      <c r="L365" s="371"/>
      <c r="M365" s="371"/>
      <c r="N365" s="371"/>
      <c r="O365" s="371"/>
      <c r="P365" s="371"/>
    </row>
    <row r="366" spans="2:17" ht="15.75" customHeight="1">
      <c r="B366" s="431" t="s">
        <v>16</v>
      </c>
      <c r="C366" s="431"/>
      <c r="D366" s="431"/>
      <c r="E366" s="431"/>
      <c r="F366" s="431"/>
      <c r="G366" s="431"/>
      <c r="K366" s="371" t="s">
        <v>16</v>
      </c>
      <c r="L366" s="371"/>
      <c r="M366" s="371"/>
      <c r="N366" s="371"/>
      <c r="O366" s="371"/>
      <c r="P366" s="371"/>
    </row>
    <row r="367" spans="2:17" ht="33" customHeight="1">
      <c r="B367" s="435" t="s">
        <v>321</v>
      </c>
      <c r="C367" s="435"/>
      <c r="D367" s="435"/>
      <c r="E367" s="435"/>
      <c r="F367" s="435"/>
      <c r="G367" s="436"/>
      <c r="J367" s="235">
        <v>105</v>
      </c>
      <c r="K367" s="367" t="s">
        <v>962</v>
      </c>
      <c r="L367" s="367"/>
      <c r="M367" s="367"/>
      <c r="N367" s="367"/>
      <c r="O367" s="367"/>
      <c r="P367" s="368"/>
    </row>
    <row r="368" spans="2:17">
      <c r="B368" s="431" t="s">
        <v>322</v>
      </c>
      <c r="C368" s="431"/>
      <c r="D368" s="431"/>
      <c r="E368" s="431"/>
      <c r="F368" s="431"/>
      <c r="G368" s="431"/>
      <c r="K368" s="371" t="s">
        <v>322</v>
      </c>
      <c r="L368" s="371"/>
      <c r="M368" s="371"/>
      <c r="N368" s="371"/>
      <c r="O368" s="371"/>
      <c r="P368" s="371"/>
    </row>
    <row r="369" spans="2:17" ht="13.5" customHeight="1">
      <c r="B369" s="363" t="s">
        <v>323</v>
      </c>
      <c r="C369" s="363"/>
      <c r="D369" s="363"/>
      <c r="E369" s="363"/>
      <c r="F369" s="363"/>
      <c r="G369" s="92">
        <v>0.63134999999999997</v>
      </c>
      <c r="H369" s="129"/>
      <c r="I369" s="227"/>
      <c r="J369" s="236"/>
      <c r="K369" s="363" t="s">
        <v>323</v>
      </c>
      <c r="L369" s="363"/>
      <c r="M369" s="363"/>
      <c r="N369" s="363"/>
      <c r="O369" s="363"/>
      <c r="P369" s="92">
        <f t="shared" ref="P369:P383" si="6">(G369*$Q$1)+G369</f>
        <v>0.65344724999999992</v>
      </c>
      <c r="Q369" s="303">
        <f t="shared" ref="Q369:Q383" si="7">P369/G369-1</f>
        <v>3.499999999999992E-2</v>
      </c>
    </row>
    <row r="370" spans="2:17" ht="13.5" customHeight="1">
      <c r="B370" s="363" t="s">
        <v>324</v>
      </c>
      <c r="C370" s="363"/>
      <c r="D370" s="363"/>
      <c r="E370" s="363"/>
      <c r="F370" s="363"/>
      <c r="G370" s="92">
        <v>0.41400000000000003</v>
      </c>
      <c r="H370" s="129"/>
      <c r="I370" s="227"/>
      <c r="J370" s="236"/>
      <c r="K370" s="363" t="s">
        <v>324</v>
      </c>
      <c r="L370" s="363"/>
      <c r="M370" s="363"/>
      <c r="N370" s="363"/>
      <c r="O370" s="363"/>
      <c r="P370" s="92">
        <f t="shared" si="6"/>
        <v>0.42849000000000004</v>
      </c>
      <c r="Q370" s="303">
        <f t="shared" si="7"/>
        <v>3.499999999999992E-2</v>
      </c>
    </row>
    <row r="371" spans="2:17" ht="13.5" customHeight="1">
      <c r="B371" s="363" t="s">
        <v>325</v>
      </c>
      <c r="C371" s="363"/>
      <c r="D371" s="363"/>
      <c r="E371" s="363"/>
      <c r="F371" s="363"/>
      <c r="G371" s="92">
        <v>0.41400000000000003</v>
      </c>
      <c r="H371" s="129"/>
      <c r="I371" s="227"/>
      <c r="J371" s="236"/>
      <c r="K371" s="363" t="s">
        <v>325</v>
      </c>
      <c r="L371" s="363"/>
      <c r="M371" s="363"/>
      <c r="N371" s="363"/>
      <c r="O371" s="363"/>
      <c r="P371" s="92">
        <f t="shared" si="6"/>
        <v>0.42849000000000004</v>
      </c>
      <c r="Q371" s="303">
        <f t="shared" si="7"/>
        <v>3.499999999999992E-2</v>
      </c>
    </row>
    <row r="372" spans="2:17" ht="13.5" customHeight="1">
      <c r="B372" s="363" t="s">
        <v>326</v>
      </c>
      <c r="C372" s="363"/>
      <c r="D372" s="363"/>
      <c r="E372" s="363"/>
      <c r="F372" s="363"/>
      <c r="G372" s="92">
        <v>0.23570713868083198</v>
      </c>
      <c r="H372" s="129"/>
      <c r="I372" s="227"/>
      <c r="J372" s="236"/>
      <c r="K372" s="363" t="s">
        <v>326</v>
      </c>
      <c r="L372" s="363"/>
      <c r="M372" s="363"/>
      <c r="N372" s="363"/>
      <c r="O372" s="363"/>
      <c r="P372" s="92">
        <f t="shared" si="6"/>
        <v>0.2439568885346611</v>
      </c>
      <c r="Q372" s="303">
        <f t="shared" si="7"/>
        <v>3.499999999999992E-2</v>
      </c>
    </row>
    <row r="373" spans="2:17" ht="13.5" customHeight="1">
      <c r="B373" s="363" t="s">
        <v>327</v>
      </c>
      <c r="C373" s="363"/>
      <c r="D373" s="363"/>
      <c r="E373" s="363"/>
      <c r="F373" s="363"/>
      <c r="G373" s="92">
        <v>0.23570713868083198</v>
      </c>
      <c r="H373" s="129"/>
      <c r="I373" s="227"/>
      <c r="J373" s="236"/>
      <c r="K373" s="363" t="s">
        <v>327</v>
      </c>
      <c r="L373" s="363"/>
      <c r="M373" s="363"/>
      <c r="N373" s="363"/>
      <c r="O373" s="363"/>
      <c r="P373" s="92">
        <f t="shared" si="6"/>
        <v>0.2439568885346611</v>
      </c>
      <c r="Q373" s="303">
        <f t="shared" si="7"/>
        <v>3.499999999999992E-2</v>
      </c>
    </row>
    <row r="374" spans="2:17" ht="13.5" customHeight="1">
      <c r="B374" s="363" t="s">
        <v>328</v>
      </c>
      <c r="C374" s="363"/>
      <c r="D374" s="363"/>
      <c r="E374" s="363"/>
      <c r="F374" s="363"/>
      <c r="G374" s="92">
        <v>0.17023293349171204</v>
      </c>
      <c r="H374" s="129"/>
      <c r="I374" s="227"/>
      <c r="J374" s="236"/>
      <c r="K374" s="363" t="s">
        <v>328</v>
      </c>
      <c r="L374" s="363"/>
      <c r="M374" s="363"/>
      <c r="N374" s="363"/>
      <c r="O374" s="363"/>
      <c r="P374" s="92">
        <f t="shared" si="6"/>
        <v>0.17619108616392196</v>
      </c>
      <c r="Q374" s="303">
        <f t="shared" si="7"/>
        <v>3.499999999999992E-2</v>
      </c>
    </row>
    <row r="375" spans="2:17" ht="13.5" customHeight="1">
      <c r="B375" s="363" t="s">
        <v>329</v>
      </c>
      <c r="C375" s="363"/>
      <c r="D375" s="363"/>
      <c r="E375" s="363"/>
      <c r="F375" s="363"/>
      <c r="G375" s="92">
        <v>0.23570713868083198</v>
      </c>
      <c r="H375" s="129"/>
      <c r="I375" s="227"/>
      <c r="J375" s="236"/>
      <c r="K375" s="363" t="s">
        <v>329</v>
      </c>
      <c r="L375" s="363"/>
      <c r="M375" s="363"/>
      <c r="N375" s="363"/>
      <c r="O375" s="363"/>
      <c r="P375" s="92">
        <f t="shared" si="6"/>
        <v>0.2439568885346611</v>
      </c>
      <c r="Q375" s="303">
        <f t="shared" si="7"/>
        <v>3.499999999999992E-2</v>
      </c>
    </row>
    <row r="376" spans="2:17" ht="13.5" customHeight="1">
      <c r="B376" s="363" t="s">
        <v>330</v>
      </c>
      <c r="C376" s="363"/>
      <c r="D376" s="363"/>
      <c r="E376" s="363"/>
      <c r="F376" s="363"/>
      <c r="G376" s="92">
        <v>0.23570713868083198</v>
      </c>
      <c r="H376" s="129"/>
      <c r="I376" s="227"/>
      <c r="J376" s="236"/>
      <c r="K376" s="363" t="s">
        <v>330</v>
      </c>
      <c r="L376" s="363"/>
      <c r="M376" s="363"/>
      <c r="N376" s="363"/>
      <c r="O376" s="363"/>
      <c r="P376" s="92">
        <f t="shared" si="6"/>
        <v>0.2439568885346611</v>
      </c>
      <c r="Q376" s="303">
        <f t="shared" si="7"/>
        <v>3.499999999999992E-2</v>
      </c>
    </row>
    <row r="377" spans="2:17" ht="13.5" customHeight="1">
      <c r="B377" s="363" t="s">
        <v>331</v>
      </c>
      <c r="C377" s="363"/>
      <c r="D377" s="363"/>
      <c r="E377" s="363"/>
      <c r="F377" s="363"/>
      <c r="G377" s="92">
        <v>0.32085000000000002</v>
      </c>
      <c r="H377" s="129"/>
      <c r="I377" s="227"/>
      <c r="J377" s="236"/>
      <c r="K377" s="363" t="s">
        <v>331</v>
      </c>
      <c r="L377" s="363"/>
      <c r="M377" s="363"/>
      <c r="N377" s="363"/>
      <c r="O377" s="363"/>
      <c r="P377" s="92">
        <f t="shared" si="6"/>
        <v>0.33207975000000001</v>
      </c>
      <c r="Q377" s="303">
        <f t="shared" si="7"/>
        <v>3.499999999999992E-2</v>
      </c>
    </row>
    <row r="378" spans="2:17" ht="13.5" customHeight="1">
      <c r="B378" s="363" t="s">
        <v>332</v>
      </c>
      <c r="C378" s="363"/>
      <c r="D378" s="363"/>
      <c r="E378" s="363"/>
      <c r="F378" s="363"/>
      <c r="G378" s="92">
        <v>0.621</v>
      </c>
      <c r="H378" s="129"/>
      <c r="I378" s="227"/>
      <c r="J378" s="236"/>
      <c r="K378" s="363" t="s">
        <v>332</v>
      </c>
      <c r="L378" s="363"/>
      <c r="M378" s="363"/>
      <c r="N378" s="363"/>
      <c r="O378" s="363"/>
      <c r="P378" s="92">
        <f t="shared" si="6"/>
        <v>0.64273499999999995</v>
      </c>
      <c r="Q378" s="303">
        <f t="shared" si="7"/>
        <v>3.499999999999992E-2</v>
      </c>
    </row>
    <row r="379" spans="2:17" ht="13.5" customHeight="1">
      <c r="B379" s="363" t="s">
        <v>333</v>
      </c>
      <c r="C379" s="363"/>
      <c r="D379" s="363"/>
      <c r="E379" s="363"/>
      <c r="F379" s="363"/>
      <c r="G379" s="92">
        <v>0.23805000000000001</v>
      </c>
      <c r="H379" s="129"/>
      <c r="I379" s="227"/>
      <c r="J379" s="236"/>
      <c r="K379" s="363" t="s">
        <v>333</v>
      </c>
      <c r="L379" s="363"/>
      <c r="M379" s="363"/>
      <c r="N379" s="363"/>
      <c r="O379" s="363"/>
      <c r="P379" s="92">
        <f t="shared" si="6"/>
        <v>0.24638175000000001</v>
      </c>
      <c r="Q379" s="303">
        <f t="shared" si="7"/>
        <v>3.499999999999992E-2</v>
      </c>
    </row>
    <row r="380" spans="2:17" ht="13.5" customHeight="1">
      <c r="B380" s="363" t="s">
        <v>334</v>
      </c>
      <c r="C380" s="363"/>
      <c r="D380" s="363"/>
      <c r="E380" s="363"/>
      <c r="F380" s="363"/>
      <c r="G380" s="92">
        <v>0.34155000000000002</v>
      </c>
      <c r="H380" s="129"/>
      <c r="I380" s="227"/>
      <c r="J380" s="236"/>
      <c r="K380" s="363" t="s">
        <v>334</v>
      </c>
      <c r="L380" s="363"/>
      <c r="M380" s="363"/>
      <c r="N380" s="363"/>
      <c r="O380" s="363"/>
      <c r="P380" s="92">
        <f t="shared" si="6"/>
        <v>0.35350425000000002</v>
      </c>
      <c r="Q380" s="303">
        <f t="shared" si="7"/>
        <v>3.499999999999992E-2</v>
      </c>
    </row>
    <row r="381" spans="2:17" ht="13.5" customHeight="1">
      <c r="B381" s="363" t="s">
        <v>335</v>
      </c>
      <c r="C381" s="363"/>
      <c r="D381" s="363"/>
      <c r="E381" s="363"/>
      <c r="F381" s="363"/>
      <c r="G381" s="92">
        <v>0.63134999999999997</v>
      </c>
      <c r="H381" s="129"/>
      <c r="I381" s="227"/>
      <c r="J381" s="236"/>
      <c r="K381" s="363" t="s">
        <v>335</v>
      </c>
      <c r="L381" s="363"/>
      <c r="M381" s="363"/>
      <c r="N381" s="363"/>
      <c r="O381" s="363"/>
      <c r="P381" s="92">
        <f t="shared" si="6"/>
        <v>0.65344724999999992</v>
      </c>
      <c r="Q381" s="303">
        <f t="shared" si="7"/>
        <v>3.499999999999992E-2</v>
      </c>
    </row>
    <row r="382" spans="2:17" ht="13.5" customHeight="1">
      <c r="B382" s="363" t="s">
        <v>336</v>
      </c>
      <c r="C382" s="363"/>
      <c r="D382" s="363"/>
      <c r="E382" s="363"/>
      <c r="F382" s="363"/>
      <c r="G382" s="92">
        <v>0.19642261556736001</v>
      </c>
      <c r="H382" s="129"/>
      <c r="I382" s="227"/>
      <c r="J382" s="236"/>
      <c r="K382" s="363" t="s">
        <v>336</v>
      </c>
      <c r="L382" s="363"/>
      <c r="M382" s="363"/>
      <c r="N382" s="363"/>
      <c r="O382" s="363"/>
      <c r="P382" s="92">
        <f t="shared" si="6"/>
        <v>0.20329740711221761</v>
      </c>
      <c r="Q382" s="303">
        <f t="shared" si="7"/>
        <v>3.499999999999992E-2</v>
      </c>
    </row>
    <row r="383" spans="2:17" ht="13.5" customHeight="1">
      <c r="B383" s="363" t="s">
        <v>337</v>
      </c>
      <c r="C383" s="363"/>
      <c r="D383" s="363"/>
      <c r="E383" s="363"/>
      <c r="F383" s="363"/>
      <c r="G383" s="92">
        <v>0.41400000000000003</v>
      </c>
      <c r="H383" s="129"/>
      <c r="I383" s="227"/>
      <c r="J383" s="236"/>
      <c r="K383" s="363" t="s">
        <v>337</v>
      </c>
      <c r="L383" s="363"/>
      <c r="M383" s="363"/>
      <c r="N383" s="363"/>
      <c r="O383" s="363"/>
      <c r="P383" s="92">
        <f t="shared" si="6"/>
        <v>0.42849000000000004</v>
      </c>
      <c r="Q383" s="303">
        <f t="shared" si="7"/>
        <v>3.499999999999992E-2</v>
      </c>
    </row>
    <row r="384" spans="2:17">
      <c r="B384" s="97"/>
      <c r="C384" s="97"/>
      <c r="D384" s="97"/>
      <c r="E384" s="97"/>
      <c r="F384" s="97"/>
      <c r="G384" s="130"/>
      <c r="K384" s="99"/>
      <c r="L384" s="99"/>
      <c r="M384" s="99"/>
      <c r="N384" s="99"/>
      <c r="O384" s="99"/>
      <c r="P384" s="315"/>
    </row>
    <row r="385" spans="2:17" ht="15.75" customHeight="1">
      <c r="B385" s="431" t="s">
        <v>338</v>
      </c>
      <c r="C385" s="431"/>
      <c r="D385" s="431"/>
      <c r="E385" s="431"/>
      <c r="F385" s="431"/>
      <c r="G385" s="431"/>
      <c r="K385" s="371" t="s">
        <v>338</v>
      </c>
      <c r="L385" s="371"/>
      <c r="M385" s="371"/>
      <c r="N385" s="371"/>
      <c r="O385" s="371"/>
      <c r="P385" s="371"/>
    </row>
    <row r="386" spans="2:17" ht="15.75" customHeight="1">
      <c r="B386" s="431" t="s">
        <v>339</v>
      </c>
      <c r="C386" s="431"/>
      <c r="D386" s="431"/>
      <c r="E386" s="431"/>
      <c r="F386" s="431"/>
      <c r="G386" s="431"/>
      <c r="K386" s="371" t="s">
        <v>339</v>
      </c>
      <c r="L386" s="371"/>
      <c r="M386" s="371"/>
      <c r="N386" s="371"/>
      <c r="O386" s="371"/>
      <c r="P386" s="371"/>
    </row>
    <row r="387" spans="2:17" ht="15" customHeight="1">
      <c r="B387" s="439" t="s">
        <v>340</v>
      </c>
      <c r="C387" s="439"/>
      <c r="D387" s="439"/>
      <c r="E387" s="439"/>
      <c r="F387" s="439"/>
      <c r="G387" s="439"/>
      <c r="K387" s="373" t="s">
        <v>963</v>
      </c>
      <c r="L387" s="373"/>
      <c r="M387" s="373"/>
      <c r="N387" s="373"/>
      <c r="O387" s="373"/>
      <c r="P387" s="373"/>
      <c r="Q387" s="256" t="s">
        <v>310</v>
      </c>
    </row>
    <row r="388" spans="2:17" ht="21.75" hidden="1" customHeight="1">
      <c r="B388" s="91" t="s">
        <v>341</v>
      </c>
      <c r="C388" s="91"/>
      <c r="D388" s="91"/>
      <c r="E388" s="91"/>
      <c r="F388" s="91"/>
      <c r="G388" s="131"/>
      <c r="K388" s="204" t="s">
        <v>341</v>
      </c>
      <c r="L388" s="204"/>
      <c r="M388" s="204"/>
      <c r="N388" s="204"/>
      <c r="O388" s="204"/>
      <c r="P388" s="144"/>
    </row>
    <row r="389" spans="2:17" ht="21.75" hidden="1" customHeight="1">
      <c r="B389" s="91" t="s">
        <v>342</v>
      </c>
      <c r="C389" s="91"/>
      <c r="D389" s="91"/>
      <c r="E389" s="91"/>
      <c r="F389" s="91"/>
      <c r="G389" s="131"/>
      <c r="K389" s="204" t="s">
        <v>342</v>
      </c>
      <c r="L389" s="204"/>
      <c r="M389" s="204"/>
      <c r="N389" s="204"/>
      <c r="O389" s="204"/>
      <c r="P389" s="144"/>
    </row>
    <row r="390" spans="2:17" ht="11.25" hidden="1" customHeight="1">
      <c r="B390" s="66" t="s">
        <v>343</v>
      </c>
      <c r="C390" s="66"/>
      <c r="D390" s="66"/>
      <c r="E390" s="66"/>
      <c r="F390" s="66"/>
      <c r="G390" s="131"/>
      <c r="K390" s="140" t="s">
        <v>343</v>
      </c>
      <c r="L390" s="140"/>
      <c r="M390" s="140"/>
      <c r="N390" s="140"/>
      <c r="O390" s="140"/>
      <c r="P390" s="144"/>
    </row>
    <row r="391" spans="2:17">
      <c r="B391" s="72"/>
      <c r="C391" s="72"/>
      <c r="D391" s="72"/>
      <c r="E391" s="72"/>
      <c r="F391" s="72"/>
      <c r="G391" s="73"/>
      <c r="K391" s="243"/>
      <c r="L391" s="243"/>
      <c r="M391" s="243"/>
      <c r="N391" s="243"/>
      <c r="O391" s="243"/>
      <c r="P391" s="101"/>
    </row>
    <row r="392" spans="2:17" ht="15.75" customHeight="1">
      <c r="B392" s="431" t="s">
        <v>344</v>
      </c>
      <c r="C392" s="431"/>
      <c r="D392" s="431"/>
      <c r="E392" s="431"/>
      <c r="F392" s="431"/>
      <c r="G392" s="431"/>
      <c r="K392" s="371" t="s">
        <v>344</v>
      </c>
      <c r="L392" s="371"/>
      <c r="M392" s="371"/>
      <c r="N392" s="371"/>
      <c r="O392" s="371"/>
      <c r="P392" s="371"/>
    </row>
    <row r="393" spans="2:17" ht="12.75" customHeight="1">
      <c r="B393" s="431" t="s">
        <v>345</v>
      </c>
      <c r="C393" s="431"/>
      <c r="D393" s="431"/>
      <c r="E393" s="431"/>
      <c r="F393" s="431"/>
      <c r="G393" s="431"/>
      <c r="K393" s="371" t="s">
        <v>345</v>
      </c>
      <c r="L393" s="371"/>
      <c r="M393" s="371"/>
      <c r="N393" s="371"/>
      <c r="O393" s="371"/>
      <c r="P393" s="371"/>
    </row>
    <row r="394" spans="2:17" ht="39.75" customHeight="1">
      <c r="B394" s="438" t="s">
        <v>346</v>
      </c>
      <c r="C394" s="378"/>
      <c r="D394" s="378"/>
      <c r="E394" s="378"/>
      <c r="F394" s="378"/>
      <c r="G394" s="378"/>
      <c r="J394" s="235">
        <v>109</v>
      </c>
      <c r="K394" s="362" t="s">
        <v>964</v>
      </c>
      <c r="L394" s="363"/>
      <c r="M394" s="363"/>
      <c r="N394" s="363"/>
      <c r="O394" s="363"/>
      <c r="P394" s="363"/>
      <c r="Q394" s="256" t="s">
        <v>310</v>
      </c>
    </row>
    <row r="395" spans="2:17">
      <c r="B395" s="132"/>
      <c r="C395" s="72"/>
      <c r="D395" s="72"/>
      <c r="E395" s="72"/>
      <c r="F395" s="72"/>
      <c r="G395" s="72"/>
      <c r="K395" s="246"/>
      <c r="L395" s="243"/>
      <c r="M395" s="243"/>
      <c r="N395" s="243"/>
      <c r="O395" s="243"/>
      <c r="P395" s="243"/>
    </row>
    <row r="396" spans="2:17" ht="15.75" customHeight="1">
      <c r="B396" s="431" t="s">
        <v>347</v>
      </c>
      <c r="C396" s="431"/>
      <c r="D396" s="431"/>
      <c r="E396" s="431"/>
      <c r="F396" s="431"/>
      <c r="G396" s="431"/>
      <c r="K396" s="371" t="s">
        <v>347</v>
      </c>
      <c r="L396" s="371"/>
      <c r="M396" s="371"/>
      <c r="N396" s="371"/>
      <c r="O396" s="371"/>
      <c r="P396" s="371"/>
    </row>
    <row r="397" spans="2:17" ht="12.75" customHeight="1">
      <c r="B397" s="431" t="s">
        <v>348</v>
      </c>
      <c r="C397" s="431"/>
      <c r="D397" s="431"/>
      <c r="E397" s="431"/>
      <c r="F397" s="431"/>
      <c r="G397" s="431"/>
      <c r="K397" s="371" t="s">
        <v>348</v>
      </c>
      <c r="L397" s="371"/>
      <c r="M397" s="371"/>
      <c r="N397" s="371"/>
      <c r="O397" s="371"/>
      <c r="P397" s="371"/>
    </row>
    <row r="398" spans="2:17" ht="15" customHeight="1">
      <c r="B398" s="438" t="s">
        <v>349</v>
      </c>
      <c r="C398" s="378"/>
      <c r="D398" s="378"/>
      <c r="E398" s="378"/>
      <c r="F398" s="378"/>
      <c r="G398" s="378"/>
      <c r="J398" s="235">
        <v>113</v>
      </c>
      <c r="K398" s="362" t="s">
        <v>965</v>
      </c>
      <c r="L398" s="363"/>
      <c r="M398" s="363"/>
      <c r="N398" s="363"/>
      <c r="O398" s="363"/>
      <c r="P398" s="363"/>
      <c r="Q398" s="256" t="s">
        <v>310</v>
      </c>
    </row>
    <row r="399" spans="2:17">
      <c r="B399" s="72"/>
      <c r="C399" s="72"/>
      <c r="D399" s="72"/>
      <c r="E399" s="72"/>
      <c r="F399" s="72"/>
      <c r="G399" s="73"/>
      <c r="K399" s="243"/>
      <c r="L399" s="243"/>
      <c r="M399" s="243"/>
      <c r="N399" s="243"/>
      <c r="O399" s="243"/>
      <c r="P399" s="101"/>
    </row>
    <row r="400" spans="2:17" ht="15.75" customHeight="1">
      <c r="B400" s="431" t="s">
        <v>350</v>
      </c>
      <c r="C400" s="431"/>
      <c r="D400" s="431"/>
      <c r="E400" s="431"/>
      <c r="F400" s="431"/>
      <c r="G400" s="431"/>
      <c r="K400" s="371" t="s">
        <v>350</v>
      </c>
      <c r="L400" s="371"/>
      <c r="M400" s="371"/>
      <c r="N400" s="371"/>
      <c r="O400" s="371"/>
      <c r="P400" s="371"/>
    </row>
    <row r="401" spans="2:17" ht="45" customHeight="1">
      <c r="B401" s="438" t="s">
        <v>351</v>
      </c>
      <c r="C401" s="438"/>
      <c r="D401" s="438"/>
      <c r="E401" s="438"/>
      <c r="F401" s="438"/>
      <c r="G401" s="438"/>
      <c r="K401" s="362" t="s">
        <v>966</v>
      </c>
      <c r="L401" s="362"/>
      <c r="M401" s="362"/>
      <c r="N401" s="362"/>
      <c r="O401" s="362"/>
      <c r="P401" s="362"/>
    </row>
    <row r="402" spans="2:17" ht="48" customHeight="1">
      <c r="B402" s="435" t="s">
        <v>352</v>
      </c>
      <c r="C402" s="436"/>
      <c r="D402" s="436"/>
      <c r="E402" s="436"/>
      <c r="F402" s="436"/>
      <c r="G402" s="436"/>
      <c r="J402" s="235">
        <v>114</v>
      </c>
      <c r="K402" s="367" t="s">
        <v>967</v>
      </c>
      <c r="L402" s="368"/>
      <c r="M402" s="368"/>
      <c r="N402" s="368"/>
      <c r="O402" s="368"/>
      <c r="P402" s="368"/>
    </row>
    <row r="403" spans="2:17">
      <c r="B403" s="72"/>
      <c r="C403" s="72"/>
      <c r="D403" s="72"/>
      <c r="E403" s="72"/>
      <c r="F403" s="72"/>
      <c r="G403" s="73"/>
      <c r="K403" s="243"/>
      <c r="L403" s="243"/>
      <c r="M403" s="243"/>
      <c r="N403" s="243"/>
      <c r="O403" s="243"/>
      <c r="P403" s="101"/>
    </row>
    <row r="404" spans="2:17">
      <c r="B404" s="431" t="s">
        <v>353</v>
      </c>
      <c r="C404" s="431"/>
      <c r="D404" s="431"/>
      <c r="E404" s="431"/>
      <c r="F404" s="431"/>
      <c r="G404" s="431"/>
      <c r="K404" s="371" t="s">
        <v>353</v>
      </c>
      <c r="L404" s="371"/>
      <c r="M404" s="371"/>
      <c r="N404" s="371"/>
      <c r="O404" s="371"/>
      <c r="P404" s="371"/>
    </row>
    <row r="405" spans="2:17" ht="15" customHeight="1">
      <c r="B405" s="363" t="s">
        <v>354</v>
      </c>
      <c r="C405" s="363"/>
      <c r="D405" s="363"/>
      <c r="E405" s="363"/>
      <c r="F405" s="363"/>
      <c r="G405" s="92">
        <v>3.7289303251200003</v>
      </c>
      <c r="I405" s="227"/>
      <c r="J405" s="236"/>
      <c r="K405" s="363" t="s">
        <v>354</v>
      </c>
      <c r="L405" s="363"/>
      <c r="M405" s="363"/>
      <c r="N405" s="363"/>
      <c r="O405" s="363"/>
      <c r="P405" s="92">
        <f t="shared" ref="P405:P414" si="8">(G405*$Q$1)+G405</f>
        <v>3.8594428864992003</v>
      </c>
      <c r="Q405" s="303">
        <f t="shared" ref="Q405:Q414" si="9">P405/G405-1</f>
        <v>3.499999999999992E-2</v>
      </c>
    </row>
    <row r="406" spans="2:17" ht="15" customHeight="1">
      <c r="B406" s="363" t="s">
        <v>355</v>
      </c>
      <c r="C406" s="363"/>
      <c r="D406" s="363"/>
      <c r="E406" s="363"/>
      <c r="F406" s="363"/>
      <c r="G406" s="92">
        <v>1.0896224976</v>
      </c>
      <c r="I406" s="227"/>
      <c r="J406" s="236"/>
      <c r="K406" s="363" t="s">
        <v>355</v>
      </c>
      <c r="L406" s="363"/>
      <c r="M406" s="363"/>
      <c r="N406" s="363"/>
      <c r="O406" s="363"/>
      <c r="P406" s="92">
        <f t="shared" si="8"/>
        <v>1.1277592850159999</v>
      </c>
      <c r="Q406" s="303">
        <f t="shared" si="9"/>
        <v>3.499999999999992E-2</v>
      </c>
    </row>
    <row r="407" spans="2:17" ht="15" customHeight="1">
      <c r="B407" s="363" t="s">
        <v>356</v>
      </c>
      <c r="C407" s="363"/>
      <c r="D407" s="363"/>
      <c r="E407" s="363"/>
      <c r="F407" s="363"/>
      <c r="G407" s="92">
        <v>5.6055024043199992</v>
      </c>
      <c r="I407" s="227"/>
      <c r="J407" s="236"/>
      <c r="K407" s="363" t="s">
        <v>356</v>
      </c>
      <c r="L407" s="363"/>
      <c r="M407" s="363"/>
      <c r="N407" s="363"/>
      <c r="O407" s="363"/>
      <c r="P407" s="92">
        <f t="shared" si="8"/>
        <v>5.8016949884711995</v>
      </c>
      <c r="Q407" s="303">
        <f t="shared" si="9"/>
        <v>3.5000000000000142E-2</v>
      </c>
    </row>
    <row r="408" spans="2:17" ht="15" customHeight="1">
      <c r="B408" s="378" t="s">
        <v>357</v>
      </c>
      <c r="C408" s="378"/>
      <c r="D408" s="378"/>
      <c r="E408" s="378"/>
      <c r="F408" s="378"/>
      <c r="G408" s="92">
        <v>1.6949683295999998</v>
      </c>
      <c r="I408" s="227"/>
      <c r="J408" s="236"/>
      <c r="K408" s="363" t="s">
        <v>357</v>
      </c>
      <c r="L408" s="363"/>
      <c r="M408" s="363"/>
      <c r="N408" s="363"/>
      <c r="O408" s="363"/>
      <c r="P408" s="92">
        <f t="shared" si="8"/>
        <v>1.7542922211359997</v>
      </c>
      <c r="Q408" s="303">
        <f t="shared" si="9"/>
        <v>3.499999999999992E-2</v>
      </c>
    </row>
    <row r="409" spans="2:17" ht="15" hidden="1" customHeight="1">
      <c r="B409" s="442" t="s">
        <v>358</v>
      </c>
      <c r="C409" s="442"/>
      <c r="D409" s="442"/>
      <c r="E409" s="442"/>
      <c r="F409" s="442"/>
      <c r="G409" s="92">
        <v>0.37536361834922499</v>
      </c>
      <c r="I409" s="227"/>
      <c r="J409" s="236"/>
      <c r="K409" s="391" t="s">
        <v>358</v>
      </c>
      <c r="L409" s="391"/>
      <c r="M409" s="391"/>
      <c r="N409" s="391"/>
      <c r="O409" s="391"/>
      <c r="P409" s="92">
        <f t="shared" si="8"/>
        <v>0.38850134499144789</v>
      </c>
      <c r="Q409" s="303">
        <f t="shared" si="9"/>
        <v>3.5000000000000142E-2</v>
      </c>
    </row>
    <row r="410" spans="2:17" ht="15" hidden="1" customHeight="1">
      <c r="B410" s="442" t="s">
        <v>359</v>
      </c>
      <c r="C410" s="442"/>
      <c r="D410" s="442"/>
      <c r="E410" s="442"/>
      <c r="F410" s="442"/>
      <c r="G410" s="92">
        <v>11.305952184678654</v>
      </c>
      <c r="I410" s="227"/>
      <c r="J410" s="236"/>
      <c r="K410" s="391" t="s">
        <v>359</v>
      </c>
      <c r="L410" s="391"/>
      <c r="M410" s="391"/>
      <c r="N410" s="391"/>
      <c r="O410" s="391"/>
      <c r="P410" s="92">
        <f t="shared" si="8"/>
        <v>11.701660511142407</v>
      </c>
      <c r="Q410" s="303">
        <f t="shared" si="9"/>
        <v>3.499999999999992E-2</v>
      </c>
    </row>
    <row r="411" spans="2:17" ht="15" customHeight="1">
      <c r="B411" s="378" t="s">
        <v>360</v>
      </c>
      <c r="C411" s="378"/>
      <c r="D411" s="378"/>
      <c r="E411" s="378"/>
      <c r="F411" s="378"/>
      <c r="G411" s="92">
        <v>2.4213833279999999E-2</v>
      </c>
      <c r="I411" s="227"/>
      <c r="J411" s="236"/>
      <c r="K411" s="363" t="s">
        <v>360</v>
      </c>
      <c r="L411" s="363"/>
      <c r="M411" s="363"/>
      <c r="N411" s="363"/>
      <c r="O411" s="363"/>
      <c r="P411" s="92">
        <f t="shared" si="8"/>
        <v>2.5061317444799999E-2</v>
      </c>
      <c r="Q411" s="303">
        <f t="shared" si="9"/>
        <v>3.499999999999992E-2</v>
      </c>
    </row>
    <row r="412" spans="2:17" ht="15" customHeight="1">
      <c r="B412" s="378" t="s">
        <v>361</v>
      </c>
      <c r="C412" s="378"/>
      <c r="D412" s="378"/>
      <c r="E412" s="378"/>
      <c r="F412" s="378"/>
      <c r="G412" s="92">
        <v>3.0029089467937996E-2</v>
      </c>
      <c r="I412" s="227"/>
      <c r="J412" s="236"/>
      <c r="K412" s="363" t="s">
        <v>361</v>
      </c>
      <c r="L412" s="363"/>
      <c r="M412" s="363"/>
      <c r="N412" s="363"/>
      <c r="O412" s="363"/>
      <c r="P412" s="92">
        <f t="shared" si="8"/>
        <v>3.1080107599315825E-2</v>
      </c>
      <c r="Q412" s="303">
        <f t="shared" si="9"/>
        <v>3.499999999999992E-2</v>
      </c>
    </row>
    <row r="413" spans="2:17" ht="15" customHeight="1">
      <c r="B413" s="378" t="s">
        <v>362</v>
      </c>
      <c r="C413" s="378"/>
      <c r="D413" s="378"/>
      <c r="E413" s="378"/>
      <c r="F413" s="378"/>
      <c r="G413" s="92">
        <v>1.0896224976</v>
      </c>
      <c r="I413" s="227"/>
      <c r="J413" s="236"/>
      <c r="K413" s="363" t="s">
        <v>968</v>
      </c>
      <c r="L413" s="363"/>
      <c r="M413" s="363"/>
      <c r="N413" s="363"/>
      <c r="O413" s="363"/>
      <c r="P413" s="92">
        <f t="shared" si="8"/>
        <v>1.1277592850159999</v>
      </c>
      <c r="Q413" s="303">
        <f t="shared" si="9"/>
        <v>3.499999999999992E-2</v>
      </c>
    </row>
    <row r="414" spans="2:17" ht="15" customHeight="1">
      <c r="B414" s="378" t="s">
        <v>363</v>
      </c>
      <c r="C414" s="378"/>
      <c r="D414" s="378"/>
      <c r="E414" s="378"/>
      <c r="F414" s="378"/>
      <c r="G414" s="92">
        <v>0.36</v>
      </c>
      <c r="I414" s="227"/>
      <c r="J414" s="236"/>
      <c r="K414" s="363" t="s">
        <v>969</v>
      </c>
      <c r="L414" s="363"/>
      <c r="M414" s="363"/>
      <c r="N414" s="363"/>
      <c r="O414" s="363"/>
      <c r="P414" s="92">
        <f t="shared" si="8"/>
        <v>0.37259999999999999</v>
      </c>
      <c r="Q414" s="303">
        <f t="shared" si="9"/>
        <v>3.499999999999992E-2</v>
      </c>
    </row>
    <row r="415" spans="2:17">
      <c r="B415" s="133"/>
      <c r="C415" s="133"/>
      <c r="D415" s="133"/>
      <c r="E415" s="133"/>
      <c r="F415" s="133"/>
      <c r="G415" s="134"/>
      <c r="K415" s="316"/>
      <c r="L415" s="316"/>
      <c r="M415" s="316"/>
      <c r="N415" s="316"/>
      <c r="O415" s="316"/>
      <c r="P415" s="317"/>
    </row>
    <row r="416" spans="2:17" ht="15.75" customHeight="1">
      <c r="B416" s="431" t="s">
        <v>364</v>
      </c>
      <c r="C416" s="431"/>
      <c r="D416" s="431"/>
      <c r="E416" s="431"/>
      <c r="F416" s="431"/>
      <c r="G416" s="431"/>
      <c r="K416" s="371" t="s">
        <v>364</v>
      </c>
      <c r="L416" s="371"/>
      <c r="M416" s="371"/>
      <c r="N416" s="371"/>
      <c r="O416" s="371"/>
      <c r="P416" s="371"/>
    </row>
    <row r="417" spans="2:16" ht="15.75" customHeight="1">
      <c r="B417" s="431" t="s">
        <v>365</v>
      </c>
      <c r="C417" s="431"/>
      <c r="D417" s="431"/>
      <c r="E417" s="431"/>
      <c r="F417" s="431"/>
      <c r="G417" s="431"/>
      <c r="K417" s="371" t="s">
        <v>365</v>
      </c>
      <c r="L417" s="371"/>
      <c r="M417" s="371"/>
      <c r="N417" s="371"/>
      <c r="O417" s="371"/>
      <c r="P417" s="371"/>
    </row>
    <row r="418" spans="2:16" ht="15.75" customHeight="1">
      <c r="B418" s="431" t="s">
        <v>122</v>
      </c>
      <c r="C418" s="431"/>
      <c r="D418" s="431"/>
      <c r="E418" s="431"/>
      <c r="F418" s="431"/>
      <c r="G418" s="431"/>
      <c r="K418" s="371" t="s">
        <v>122</v>
      </c>
      <c r="L418" s="371"/>
      <c r="M418" s="371"/>
      <c r="N418" s="371"/>
      <c r="O418" s="371"/>
      <c r="P418" s="371"/>
    </row>
    <row r="419" spans="2:16" ht="37.5" customHeight="1">
      <c r="B419" s="438" t="s">
        <v>366</v>
      </c>
      <c r="C419" s="438"/>
      <c r="D419" s="438"/>
      <c r="E419" s="438"/>
      <c r="F419" s="438"/>
      <c r="G419" s="438"/>
      <c r="K419" s="362" t="s">
        <v>366</v>
      </c>
      <c r="L419" s="362"/>
      <c r="M419" s="362"/>
      <c r="N419" s="362"/>
      <c r="O419" s="362"/>
      <c r="P419" s="362"/>
    </row>
    <row r="420" spans="2:16" ht="40.5" customHeight="1">
      <c r="B420" s="440" t="s">
        <v>367</v>
      </c>
      <c r="C420" s="441"/>
      <c r="D420" s="441"/>
      <c r="E420" s="441"/>
      <c r="F420" s="441"/>
      <c r="G420" s="441"/>
      <c r="K420" s="403" t="s">
        <v>970</v>
      </c>
      <c r="L420" s="404"/>
      <c r="M420" s="404"/>
      <c r="N420" s="404"/>
      <c r="O420" s="404"/>
      <c r="P420" s="404"/>
    </row>
    <row r="421" spans="2:16" ht="15" customHeight="1">
      <c r="B421" s="100"/>
      <c r="C421" s="371" t="s">
        <v>368</v>
      </c>
      <c r="D421" s="371"/>
      <c r="E421" s="371"/>
      <c r="F421" s="371"/>
      <c r="G421" s="101"/>
      <c r="K421" s="243"/>
      <c r="L421" s="371" t="s">
        <v>368</v>
      </c>
      <c r="M421" s="371"/>
      <c r="N421" s="371"/>
      <c r="O421" s="371"/>
      <c r="P421" s="101"/>
    </row>
    <row r="422" spans="2:16" ht="15" hidden="1" customHeight="1">
      <c r="B422" s="100" t="s">
        <v>369</v>
      </c>
      <c r="C422" s="99"/>
      <c r="D422" s="99"/>
      <c r="E422" s="100"/>
      <c r="F422" s="100"/>
      <c r="G422" s="101"/>
      <c r="K422" s="243" t="s">
        <v>369</v>
      </c>
      <c r="L422" s="99"/>
      <c r="M422" s="99"/>
      <c r="N422" s="243"/>
      <c r="O422" s="243"/>
      <c r="P422" s="101"/>
    </row>
    <row r="423" spans="2:16" ht="15" hidden="1" customHeight="1">
      <c r="B423" s="52"/>
      <c r="C423" s="100"/>
      <c r="D423" s="100"/>
      <c r="E423" s="100"/>
      <c r="F423" s="100"/>
      <c r="G423" s="101"/>
      <c r="K423" s="52"/>
      <c r="L423" s="243"/>
      <c r="M423" s="243"/>
      <c r="N423" s="243"/>
      <c r="O423" s="243"/>
      <c r="P423" s="101"/>
    </row>
    <row r="424" spans="2:16" ht="15" hidden="1" customHeight="1">
      <c r="B424" s="100" t="s">
        <v>370</v>
      </c>
      <c r="C424" s="99"/>
      <c r="D424" s="99"/>
      <c r="E424" s="112"/>
      <c r="F424" s="112"/>
      <c r="G424" s="135"/>
      <c r="K424" s="243" t="s">
        <v>370</v>
      </c>
      <c r="L424" s="99"/>
      <c r="M424" s="99"/>
      <c r="N424" s="112"/>
      <c r="O424" s="112"/>
      <c r="P424" s="135"/>
    </row>
    <row r="425" spans="2:16" ht="15" hidden="1" customHeight="1">
      <c r="B425" s="100"/>
      <c r="C425" s="100"/>
      <c r="D425" s="100"/>
      <c r="E425" s="100"/>
      <c r="F425" s="100"/>
      <c r="G425" s="101"/>
      <c r="K425" s="243"/>
      <c r="L425" s="243"/>
      <c r="M425" s="243"/>
      <c r="N425" s="243"/>
      <c r="O425" s="243"/>
      <c r="P425" s="101"/>
    </row>
    <row r="426" spans="2:16" ht="15" hidden="1" customHeight="1">
      <c r="B426" s="385" t="s">
        <v>371</v>
      </c>
      <c r="C426" s="384"/>
      <c r="D426" s="384"/>
      <c r="E426" s="384"/>
      <c r="F426" s="100"/>
      <c r="G426" s="101"/>
      <c r="K426" s="385" t="s">
        <v>371</v>
      </c>
      <c r="L426" s="384"/>
      <c r="M426" s="384"/>
      <c r="N426" s="384"/>
      <c r="O426" s="243"/>
      <c r="P426" s="101"/>
    </row>
    <row r="427" spans="2:16" ht="15" hidden="1" customHeight="1">
      <c r="B427" s="100"/>
      <c r="C427" s="100"/>
      <c r="D427" s="100"/>
      <c r="E427" s="100"/>
      <c r="F427" s="100"/>
      <c r="G427" s="101"/>
      <c r="K427" s="243"/>
      <c r="L427" s="243"/>
      <c r="M427" s="243"/>
      <c r="N427" s="243"/>
      <c r="O427" s="243"/>
      <c r="P427" s="101"/>
    </row>
    <row r="428" spans="2:16" ht="39" hidden="1" customHeight="1">
      <c r="B428" s="363" t="s">
        <v>372</v>
      </c>
      <c r="C428" s="363"/>
      <c r="D428" s="363"/>
      <c r="E428" s="363"/>
      <c r="F428" s="363"/>
      <c r="G428" s="363"/>
      <c r="K428" s="363" t="s">
        <v>372</v>
      </c>
      <c r="L428" s="363"/>
      <c r="M428" s="363"/>
      <c r="N428" s="363"/>
      <c r="O428" s="363"/>
      <c r="P428" s="363"/>
    </row>
    <row r="429" spans="2:16" ht="15" hidden="1" customHeight="1">
      <c r="B429" s="100"/>
      <c r="C429" s="100"/>
      <c r="D429" s="100"/>
      <c r="E429" s="100"/>
      <c r="F429" s="100"/>
      <c r="G429" s="101"/>
      <c r="K429" s="243"/>
      <c r="L429" s="243"/>
      <c r="M429" s="243"/>
      <c r="N429" s="243"/>
      <c r="O429" s="243"/>
      <c r="P429" s="101"/>
    </row>
    <row r="430" spans="2:16" ht="15" hidden="1" customHeight="1">
      <c r="B430" s="385" t="s">
        <v>373</v>
      </c>
      <c r="C430" s="384"/>
      <c r="D430" s="384"/>
      <c r="E430" s="384"/>
      <c r="F430" s="100"/>
      <c r="G430" s="101"/>
      <c r="K430" s="385" t="s">
        <v>373</v>
      </c>
      <c r="L430" s="384"/>
      <c r="M430" s="384"/>
      <c r="N430" s="384"/>
      <c r="O430" s="243"/>
      <c r="P430" s="101"/>
    </row>
    <row r="431" spans="2:16" ht="36.75" hidden="1" customHeight="1">
      <c r="B431" s="363" t="s">
        <v>374</v>
      </c>
      <c r="C431" s="363"/>
      <c r="D431" s="363"/>
      <c r="E431" s="363"/>
      <c r="F431" s="363"/>
      <c r="G431" s="363"/>
      <c r="K431" s="363" t="s">
        <v>374</v>
      </c>
      <c r="L431" s="363"/>
      <c r="M431" s="363"/>
      <c r="N431" s="363"/>
      <c r="O431" s="363"/>
      <c r="P431" s="363"/>
    </row>
    <row r="432" spans="2:16" ht="15" hidden="1" customHeight="1">
      <c r="B432" s="100"/>
      <c r="C432" s="100"/>
      <c r="D432" s="100"/>
      <c r="E432" s="100"/>
      <c r="F432" s="100"/>
      <c r="G432" s="100"/>
      <c r="K432" s="243"/>
      <c r="L432" s="243"/>
      <c r="M432" s="243"/>
      <c r="N432" s="243"/>
      <c r="O432" s="243"/>
      <c r="P432" s="243"/>
    </row>
    <row r="433" spans="2:16" ht="45" hidden="1" customHeight="1">
      <c r="B433" s="363" t="s">
        <v>375</v>
      </c>
      <c r="C433" s="363"/>
      <c r="D433" s="363"/>
      <c r="E433" s="363"/>
      <c r="F433" s="363"/>
      <c r="G433" s="363"/>
      <c r="K433" s="363" t="s">
        <v>375</v>
      </c>
      <c r="L433" s="363"/>
      <c r="M433" s="363"/>
      <c r="N433" s="363"/>
      <c r="O433" s="363"/>
      <c r="P433" s="363"/>
    </row>
    <row r="434" spans="2:16" ht="15" hidden="1" customHeight="1">
      <c r="B434" s="100"/>
      <c r="C434" s="100"/>
      <c r="D434" s="100"/>
      <c r="E434" s="100"/>
      <c r="F434" s="100"/>
      <c r="G434" s="101"/>
      <c r="K434" s="243"/>
      <c r="L434" s="243"/>
      <c r="M434" s="243"/>
      <c r="N434" s="243"/>
      <c r="O434" s="243"/>
      <c r="P434" s="101"/>
    </row>
    <row r="435" spans="2:16" ht="15" hidden="1" customHeight="1">
      <c r="B435" s="385" t="s">
        <v>376</v>
      </c>
      <c r="C435" s="384"/>
      <c r="D435" s="384"/>
      <c r="E435" s="384"/>
      <c r="F435" s="100"/>
      <c r="G435" s="101"/>
      <c r="K435" s="385" t="s">
        <v>376</v>
      </c>
      <c r="L435" s="384"/>
      <c r="M435" s="384"/>
      <c r="N435" s="384"/>
      <c r="O435" s="243"/>
      <c r="P435" s="101"/>
    </row>
    <row r="436" spans="2:16" ht="15" hidden="1" customHeight="1">
      <c r="B436" s="100"/>
      <c r="C436" s="100"/>
      <c r="D436" s="100"/>
      <c r="E436" s="100"/>
      <c r="F436" s="100"/>
      <c r="G436" s="101"/>
      <c r="K436" s="243"/>
      <c r="L436" s="243"/>
      <c r="M436" s="243"/>
      <c r="N436" s="243"/>
      <c r="O436" s="243"/>
      <c r="P436" s="101"/>
    </row>
    <row r="437" spans="2:16" ht="12.75" hidden="1" customHeight="1">
      <c r="B437" s="363" t="s">
        <v>377</v>
      </c>
      <c r="C437" s="363"/>
      <c r="D437" s="363"/>
      <c r="E437" s="363"/>
      <c r="F437" s="363"/>
      <c r="G437" s="363"/>
      <c r="K437" s="363" t="s">
        <v>377</v>
      </c>
      <c r="L437" s="363"/>
      <c r="M437" s="363"/>
      <c r="N437" s="363"/>
      <c r="O437" s="363"/>
      <c r="P437" s="363"/>
    </row>
    <row r="438" spans="2:16" ht="15" hidden="1" customHeight="1">
      <c r="B438" s="100"/>
      <c r="C438" s="100"/>
      <c r="D438" s="100"/>
      <c r="E438" s="100"/>
      <c r="F438" s="100"/>
      <c r="G438" s="101"/>
      <c r="K438" s="243"/>
      <c r="L438" s="243"/>
      <c r="M438" s="243"/>
      <c r="N438" s="243"/>
      <c r="O438" s="243"/>
      <c r="P438" s="101"/>
    </row>
    <row r="439" spans="2:16" ht="15" hidden="1" customHeight="1">
      <c r="B439" s="136"/>
      <c r="C439" s="100"/>
      <c r="D439" s="100"/>
      <c r="E439" s="100" t="s">
        <v>378</v>
      </c>
      <c r="F439" s="100" t="s">
        <v>379</v>
      </c>
      <c r="G439" s="137" t="s">
        <v>207</v>
      </c>
      <c r="K439" s="136"/>
      <c r="L439" s="243"/>
      <c r="M439" s="243"/>
      <c r="N439" s="243" t="s">
        <v>378</v>
      </c>
      <c r="O439" s="243" t="s">
        <v>379</v>
      </c>
      <c r="P439" s="137" t="s">
        <v>207</v>
      </c>
    </row>
    <row r="440" spans="2:16" ht="15" hidden="1" customHeight="1">
      <c r="B440" s="136" t="s">
        <v>380</v>
      </c>
      <c r="C440" s="52"/>
      <c r="D440" s="52"/>
      <c r="E440" s="138">
        <v>1334.4</v>
      </c>
      <c r="F440" s="138">
        <v>2125.9</v>
      </c>
      <c r="G440" s="138">
        <v>3367.2</v>
      </c>
      <c r="K440" s="136" t="s">
        <v>380</v>
      </c>
      <c r="L440" s="52"/>
      <c r="M440" s="52"/>
      <c r="N440" s="138">
        <v>1334.4</v>
      </c>
      <c r="O440" s="138">
        <v>2125.9</v>
      </c>
      <c r="P440" s="138">
        <v>3367.2</v>
      </c>
    </row>
    <row r="441" spans="2:16" ht="15" hidden="1" customHeight="1">
      <c r="B441" s="136" t="s">
        <v>381</v>
      </c>
      <c r="C441" s="52"/>
      <c r="D441" s="52"/>
      <c r="E441" s="139"/>
      <c r="F441" s="138">
        <v>2646.6</v>
      </c>
      <c r="G441" s="138">
        <v>4719</v>
      </c>
      <c r="K441" s="136" t="s">
        <v>381</v>
      </c>
      <c r="L441" s="52"/>
      <c r="M441" s="52"/>
      <c r="N441" s="139"/>
      <c r="O441" s="138">
        <v>2646.6</v>
      </c>
      <c r="P441" s="138">
        <v>4719</v>
      </c>
    </row>
    <row r="442" spans="2:16" ht="15" hidden="1" customHeight="1">
      <c r="B442" s="136" t="s">
        <v>382</v>
      </c>
      <c r="C442" s="52"/>
      <c r="D442" s="52"/>
      <c r="E442" s="139"/>
      <c r="F442" s="138">
        <v>4242</v>
      </c>
      <c r="G442" s="138">
        <v>6395.5</v>
      </c>
      <c r="K442" s="136" t="s">
        <v>382</v>
      </c>
      <c r="L442" s="52"/>
      <c r="M442" s="52"/>
      <c r="N442" s="139"/>
      <c r="O442" s="138">
        <v>4242</v>
      </c>
      <c r="P442" s="138">
        <v>6395.5</v>
      </c>
    </row>
    <row r="443" spans="2:16" ht="15" hidden="1" customHeight="1">
      <c r="B443" s="136" t="s">
        <v>383</v>
      </c>
      <c r="C443" s="52"/>
      <c r="D443" s="52"/>
      <c r="E443" s="139"/>
      <c r="F443" s="138">
        <v>10325</v>
      </c>
      <c r="G443" s="138">
        <v>17190</v>
      </c>
      <c r="K443" s="136" t="s">
        <v>383</v>
      </c>
      <c r="L443" s="52"/>
      <c r="M443" s="52"/>
      <c r="N443" s="139"/>
      <c r="O443" s="138">
        <v>10325</v>
      </c>
      <c r="P443" s="138">
        <v>17190</v>
      </c>
    </row>
    <row r="444" spans="2:16" ht="15" hidden="1" customHeight="1">
      <c r="B444" s="136" t="s">
        <v>384</v>
      </c>
      <c r="C444" s="52"/>
      <c r="D444" s="52"/>
      <c r="E444" s="139"/>
      <c r="F444" s="138">
        <v>11372</v>
      </c>
      <c r="G444" s="138">
        <v>18887</v>
      </c>
      <c r="K444" s="136" t="s">
        <v>384</v>
      </c>
      <c r="L444" s="52"/>
      <c r="M444" s="52"/>
      <c r="N444" s="139"/>
      <c r="O444" s="138">
        <v>11372</v>
      </c>
      <c r="P444" s="138">
        <v>18887</v>
      </c>
    </row>
    <row r="445" spans="2:16" ht="15" hidden="1" customHeight="1">
      <c r="B445" s="100"/>
      <c r="C445" s="100"/>
      <c r="D445" s="100"/>
      <c r="E445" s="100"/>
      <c r="F445" s="100"/>
      <c r="G445" s="101"/>
      <c r="K445" s="243"/>
      <c r="L445" s="243"/>
      <c r="M445" s="243"/>
      <c r="N445" s="243"/>
      <c r="O445" s="243"/>
      <c r="P445" s="101"/>
    </row>
    <row r="446" spans="2:16" ht="12.75" hidden="1" customHeight="1">
      <c r="B446" s="362" t="s">
        <v>385</v>
      </c>
      <c r="C446" s="363"/>
      <c r="D446" s="363"/>
      <c r="E446" s="363"/>
      <c r="F446" s="363"/>
      <c r="G446" s="363"/>
      <c r="K446" s="362" t="s">
        <v>385</v>
      </c>
      <c r="L446" s="363"/>
      <c r="M446" s="363"/>
      <c r="N446" s="363"/>
      <c r="O446" s="363"/>
      <c r="P446" s="363"/>
    </row>
    <row r="447" spans="2:16" ht="15" hidden="1" customHeight="1">
      <c r="B447" s="100"/>
      <c r="C447" s="100"/>
      <c r="D447" s="100"/>
      <c r="E447" s="100"/>
      <c r="F447" s="100"/>
      <c r="G447" s="101"/>
      <c r="K447" s="243"/>
      <c r="L447" s="243"/>
      <c r="M447" s="243"/>
      <c r="N447" s="243"/>
      <c r="O447" s="243"/>
      <c r="P447" s="101"/>
    </row>
    <row r="448" spans="2:16" ht="15.75" hidden="1" customHeight="1">
      <c r="B448" s="98" t="s">
        <v>386</v>
      </c>
      <c r="C448" s="98"/>
      <c r="D448" s="98"/>
      <c r="E448" s="98"/>
      <c r="F448" s="98" t="s">
        <v>387</v>
      </c>
      <c r="G448" s="137"/>
      <c r="K448" s="98" t="s">
        <v>386</v>
      </c>
      <c r="L448" s="98"/>
      <c r="M448" s="98"/>
      <c r="N448" s="98"/>
      <c r="O448" s="98" t="s">
        <v>387</v>
      </c>
      <c r="P448" s="137"/>
    </row>
    <row r="449" spans="2:16" ht="15" hidden="1" customHeight="1">
      <c r="B449" s="100"/>
      <c r="C449" s="100"/>
      <c r="D449" s="100"/>
      <c r="E449" s="100"/>
      <c r="F449" s="101"/>
      <c r="G449" s="137"/>
      <c r="K449" s="243"/>
      <c r="L449" s="243"/>
      <c r="M449" s="243"/>
      <c r="N449" s="243"/>
      <c r="O449" s="101"/>
      <c r="P449" s="137"/>
    </row>
    <row r="450" spans="2:16" ht="15" hidden="1" customHeight="1">
      <c r="B450" s="140" t="s">
        <v>388</v>
      </c>
      <c r="C450" s="100"/>
      <c r="D450" s="100"/>
      <c r="E450" s="100"/>
      <c r="F450" s="141">
        <v>382.2</v>
      </c>
      <c r="G450" s="137"/>
      <c r="K450" s="140" t="s">
        <v>388</v>
      </c>
      <c r="L450" s="243"/>
      <c r="M450" s="243"/>
      <c r="N450" s="243"/>
      <c r="O450" s="141">
        <v>382.2</v>
      </c>
      <c r="P450" s="137"/>
    </row>
    <row r="451" spans="2:16" ht="15" hidden="1" customHeight="1">
      <c r="B451" s="142" t="s">
        <v>389</v>
      </c>
      <c r="C451" s="100"/>
      <c r="D451" s="100"/>
      <c r="E451" s="100"/>
      <c r="F451" s="141">
        <v>109.2</v>
      </c>
      <c r="G451" s="101"/>
      <c r="K451" s="142" t="s">
        <v>389</v>
      </c>
      <c r="L451" s="243"/>
      <c r="M451" s="243"/>
      <c r="N451" s="243"/>
      <c r="O451" s="141">
        <v>109.2</v>
      </c>
      <c r="P451" s="101"/>
    </row>
    <row r="452" spans="2:16" ht="15" hidden="1" customHeight="1">
      <c r="B452" s="100"/>
      <c r="C452" s="100"/>
      <c r="D452" s="100"/>
      <c r="E452" s="100"/>
      <c r="F452" s="141"/>
      <c r="G452" s="101"/>
      <c r="K452" s="243"/>
      <c r="L452" s="243"/>
      <c r="M452" s="243"/>
      <c r="N452" s="243"/>
      <c r="O452" s="141"/>
      <c r="P452" s="101"/>
    </row>
    <row r="453" spans="2:16" ht="12.75" hidden="1" customHeight="1">
      <c r="B453" s="362" t="s">
        <v>390</v>
      </c>
      <c r="C453" s="363"/>
      <c r="D453" s="363"/>
      <c r="E453" s="363"/>
      <c r="F453" s="363"/>
      <c r="G453" s="363"/>
      <c r="K453" s="362" t="s">
        <v>390</v>
      </c>
      <c r="L453" s="363"/>
      <c r="M453" s="363"/>
      <c r="N453" s="363"/>
      <c r="O453" s="363"/>
      <c r="P453" s="363"/>
    </row>
    <row r="454" spans="2:16" ht="15" hidden="1" customHeight="1">
      <c r="B454" s="100"/>
      <c r="C454" s="100"/>
      <c r="D454" s="100"/>
      <c r="E454" s="100"/>
      <c r="F454" s="100"/>
      <c r="G454" s="101"/>
      <c r="K454" s="243"/>
      <c r="L454" s="243"/>
      <c r="M454" s="243"/>
      <c r="N454" s="243"/>
      <c r="O454" s="243"/>
      <c r="P454" s="101"/>
    </row>
    <row r="455" spans="2:16" ht="12.75" hidden="1" customHeight="1">
      <c r="B455" s="98" t="s">
        <v>391</v>
      </c>
      <c r="C455" s="98"/>
      <c r="D455" s="98"/>
      <c r="E455" s="143"/>
      <c r="F455" s="98" t="s">
        <v>392</v>
      </c>
      <c r="G455" s="98" t="s">
        <v>393</v>
      </c>
      <c r="K455" s="98" t="s">
        <v>391</v>
      </c>
      <c r="L455" s="98"/>
      <c r="M455" s="98"/>
      <c r="N455" s="143"/>
      <c r="O455" s="98" t="s">
        <v>392</v>
      </c>
      <c r="P455" s="98" t="s">
        <v>393</v>
      </c>
    </row>
    <row r="456" spans="2:16" ht="15" hidden="1" customHeight="1">
      <c r="B456" s="100"/>
      <c r="C456" s="100"/>
      <c r="D456" s="100"/>
      <c r="E456" s="136"/>
      <c r="F456" s="100"/>
      <c r="G456" s="101"/>
      <c r="K456" s="243"/>
      <c r="L456" s="243"/>
      <c r="M456" s="243"/>
      <c r="N456" s="136"/>
      <c r="O456" s="243"/>
      <c r="P456" s="101"/>
    </row>
    <row r="457" spans="2:16" ht="15" hidden="1" customHeight="1">
      <c r="B457" s="363" t="s">
        <v>394</v>
      </c>
      <c r="C457" s="363"/>
      <c r="D457" s="100"/>
      <c r="E457" s="144"/>
      <c r="F457" s="92" t="e">
        <v>#REF!</v>
      </c>
      <c r="G457" s="92" t="e">
        <v>#REF!</v>
      </c>
      <c r="K457" s="363" t="s">
        <v>394</v>
      </c>
      <c r="L457" s="363"/>
      <c r="M457" s="243"/>
      <c r="N457" s="144"/>
      <c r="O457" s="92" t="e">
        <v>#REF!</v>
      </c>
      <c r="P457" s="92" t="e">
        <v>#REF!</v>
      </c>
    </row>
    <row r="458" spans="2:16" ht="12.75" hidden="1" customHeight="1">
      <c r="B458" s="363" t="s">
        <v>395</v>
      </c>
      <c r="C458" s="363"/>
      <c r="D458" s="100"/>
      <c r="E458" s="144"/>
      <c r="F458" s="92" t="e">
        <v>#REF!</v>
      </c>
      <c r="G458" s="92" t="e">
        <v>#REF!</v>
      </c>
      <c r="K458" s="363" t="s">
        <v>395</v>
      </c>
      <c r="L458" s="363"/>
      <c r="M458" s="243"/>
      <c r="N458" s="144"/>
      <c r="O458" s="92" t="e">
        <v>#REF!</v>
      </c>
      <c r="P458" s="92" t="e">
        <v>#REF!</v>
      </c>
    </row>
    <row r="459" spans="2:16" ht="12.75" hidden="1" customHeight="1">
      <c r="B459" s="142" t="s">
        <v>396</v>
      </c>
      <c r="C459" s="136"/>
      <c r="D459" s="136"/>
      <c r="E459" s="136"/>
      <c r="F459" s="92">
        <v>6474.5</v>
      </c>
      <c r="G459" s="92">
        <v>8436.5</v>
      </c>
      <c r="K459" s="142" t="s">
        <v>396</v>
      </c>
      <c r="L459" s="136"/>
      <c r="M459" s="136"/>
      <c r="N459" s="136"/>
      <c r="O459" s="92">
        <v>6474.5</v>
      </c>
      <c r="P459" s="92">
        <v>8436.5</v>
      </c>
    </row>
    <row r="460" spans="2:16" ht="12.75" hidden="1" customHeight="1">
      <c r="B460" s="142" t="s">
        <v>397</v>
      </c>
      <c r="C460" s="136"/>
      <c r="D460" s="136"/>
      <c r="E460" s="136"/>
      <c r="F460" s="92">
        <v>9928</v>
      </c>
      <c r="G460" s="92"/>
      <c r="K460" s="142" t="s">
        <v>397</v>
      </c>
      <c r="L460" s="136"/>
      <c r="M460" s="136"/>
      <c r="N460" s="136"/>
      <c r="O460" s="92">
        <v>9928</v>
      </c>
      <c r="P460" s="92"/>
    </row>
    <row r="461" spans="2:16" ht="12.75" hidden="1" customHeight="1">
      <c r="B461" s="142" t="s">
        <v>398</v>
      </c>
      <c r="C461" s="136"/>
      <c r="D461" s="136"/>
      <c r="E461" s="136"/>
      <c r="F461" s="92">
        <v>12880</v>
      </c>
      <c r="G461" s="92"/>
      <c r="K461" s="142" t="s">
        <v>398</v>
      </c>
      <c r="L461" s="136"/>
      <c r="M461" s="136"/>
      <c r="N461" s="136"/>
      <c r="O461" s="92">
        <v>12880</v>
      </c>
      <c r="P461" s="92"/>
    </row>
    <row r="462" spans="2:16" ht="12.75" hidden="1" customHeight="1">
      <c r="B462" s="100"/>
      <c r="C462" s="100"/>
      <c r="D462" s="100"/>
      <c r="E462" s="144"/>
      <c r="F462" s="92"/>
      <c r="G462" s="92"/>
      <c r="K462" s="243"/>
      <c r="L462" s="243"/>
      <c r="M462" s="243"/>
      <c r="N462" s="144"/>
      <c r="O462" s="92"/>
      <c r="P462" s="92"/>
    </row>
    <row r="463" spans="2:16" ht="15" hidden="1" customHeight="1">
      <c r="B463" s="100"/>
      <c r="C463" s="100"/>
      <c r="D463" s="100"/>
      <c r="E463" s="100"/>
      <c r="F463" s="100"/>
      <c r="G463" s="101"/>
      <c r="K463" s="243"/>
      <c r="L463" s="243"/>
      <c r="M463" s="243"/>
      <c r="N463" s="243"/>
      <c r="O463" s="243"/>
      <c r="P463" s="101"/>
    </row>
    <row r="464" spans="2:16" ht="15" hidden="1" customHeight="1">
      <c r="B464" s="362" t="s">
        <v>399</v>
      </c>
      <c r="C464" s="363"/>
      <c r="D464" s="363"/>
      <c r="E464" s="363"/>
      <c r="F464" s="363"/>
      <c r="G464" s="363"/>
      <c r="K464" s="362" t="s">
        <v>399</v>
      </c>
      <c r="L464" s="363"/>
      <c r="M464" s="363"/>
      <c r="N464" s="363"/>
      <c r="O464" s="363"/>
      <c r="P464" s="363"/>
    </row>
    <row r="465" spans="2:17" ht="15" hidden="1" customHeight="1">
      <c r="B465" s="100"/>
      <c r="C465" s="100"/>
      <c r="D465" s="100"/>
      <c r="E465" s="100"/>
      <c r="F465" s="100"/>
      <c r="G465" s="101"/>
      <c r="K465" s="243"/>
      <c r="L465" s="243"/>
      <c r="M465" s="243"/>
      <c r="N465" s="243"/>
      <c r="O465" s="243"/>
      <c r="P465" s="101"/>
    </row>
    <row r="466" spans="2:17" ht="12.75" hidden="1" customHeight="1">
      <c r="B466" s="145" t="s">
        <v>378</v>
      </c>
      <c r="C466" s="145"/>
      <c r="D466" s="145"/>
      <c r="E466" s="145" t="s">
        <v>379</v>
      </c>
      <c r="F466" s="89"/>
      <c r="G466" s="145" t="s">
        <v>207</v>
      </c>
      <c r="K466" s="145" t="s">
        <v>378</v>
      </c>
      <c r="L466" s="145"/>
      <c r="M466" s="145"/>
      <c r="N466" s="145" t="s">
        <v>379</v>
      </c>
      <c r="O466" s="89"/>
      <c r="P466" s="145" t="s">
        <v>207</v>
      </c>
    </row>
    <row r="467" spans="2:17" ht="12.75" hidden="1" customHeight="1">
      <c r="B467" s="146">
        <v>74.400000000000006</v>
      </c>
      <c r="C467" s="52"/>
      <c r="D467" s="52"/>
      <c r="E467" s="146">
        <v>121.6</v>
      </c>
      <c r="F467" s="52"/>
      <c r="G467" s="146">
        <v>193.8</v>
      </c>
      <c r="K467" s="146">
        <v>74.400000000000006</v>
      </c>
      <c r="L467" s="52"/>
      <c r="M467" s="52"/>
      <c r="N467" s="146">
        <v>121.6</v>
      </c>
      <c r="O467" s="52"/>
      <c r="P467" s="146">
        <v>193.8</v>
      </c>
    </row>
    <row r="468" spans="2:17" ht="12.75" hidden="1" customHeight="1">
      <c r="B468" s="146"/>
      <c r="C468" s="52"/>
      <c r="D468" s="52"/>
      <c r="E468" s="146"/>
      <c r="F468" s="52"/>
      <c r="G468" s="146"/>
      <c r="K468" s="146"/>
      <c r="L468" s="52"/>
      <c r="M468" s="52"/>
      <c r="N468" s="146"/>
      <c r="O468" s="52"/>
      <c r="P468" s="146"/>
    </row>
    <row r="469" spans="2:17" ht="12.75" hidden="1" customHeight="1">
      <c r="B469" s="136" t="s">
        <v>400</v>
      </c>
      <c r="C469" s="52"/>
      <c r="D469" s="52"/>
      <c r="E469" s="146"/>
      <c r="F469" s="52"/>
      <c r="G469" s="146"/>
      <c r="K469" s="136" t="s">
        <v>400</v>
      </c>
      <c r="L469" s="52"/>
      <c r="M469" s="52"/>
      <c r="N469" s="146"/>
      <c r="O469" s="52"/>
      <c r="P469" s="146"/>
    </row>
    <row r="470" spans="2:17" ht="15" hidden="1" customHeight="1">
      <c r="B470" s="100"/>
      <c r="C470" s="100"/>
      <c r="D470" s="100"/>
      <c r="E470" s="100"/>
      <c r="F470" s="100"/>
      <c r="G470" s="101"/>
      <c r="K470" s="243"/>
      <c r="L470" s="243"/>
      <c r="M470" s="243"/>
      <c r="N470" s="243"/>
      <c r="O470" s="243"/>
      <c r="P470" s="101"/>
    </row>
    <row r="471" spans="2:17" ht="15" hidden="1" customHeight="1">
      <c r="B471" s="362" t="s">
        <v>401</v>
      </c>
      <c r="C471" s="363"/>
      <c r="D471" s="363"/>
      <c r="E471" s="363"/>
      <c r="F471" s="363"/>
      <c r="G471" s="363"/>
      <c r="K471" s="362" t="s">
        <v>401</v>
      </c>
      <c r="L471" s="363"/>
      <c r="M471" s="363"/>
      <c r="N471" s="363"/>
      <c r="O471" s="363"/>
      <c r="P471" s="363"/>
    </row>
    <row r="472" spans="2:17" ht="15" hidden="1" customHeight="1">
      <c r="B472" s="100"/>
      <c r="C472" s="100"/>
      <c r="D472" s="100"/>
      <c r="E472" s="100"/>
      <c r="F472" s="100"/>
      <c r="G472" s="101"/>
      <c r="K472" s="243"/>
      <c r="L472" s="243"/>
      <c r="M472" s="243"/>
      <c r="N472" s="243"/>
      <c r="O472" s="243"/>
      <c r="P472" s="101"/>
    </row>
    <row r="473" spans="2:17" ht="12.75" hidden="1" customHeight="1">
      <c r="B473" s="145" t="s">
        <v>402</v>
      </c>
      <c r="C473" s="145"/>
      <c r="D473" s="145"/>
      <c r="E473" s="145"/>
      <c r="F473" s="145" t="s">
        <v>403</v>
      </c>
      <c r="G473" s="145" t="s">
        <v>387</v>
      </c>
      <c r="K473" s="145" t="s">
        <v>402</v>
      </c>
      <c r="L473" s="145"/>
      <c r="M473" s="145"/>
      <c r="N473" s="145"/>
      <c r="O473" s="145" t="s">
        <v>403</v>
      </c>
      <c r="P473" s="145" t="s">
        <v>387</v>
      </c>
    </row>
    <row r="474" spans="2:17" ht="15" hidden="1" customHeight="1">
      <c r="B474" s="100"/>
      <c r="C474" s="100"/>
      <c r="D474" s="100"/>
      <c r="E474" s="100"/>
      <c r="F474" s="100"/>
      <c r="G474" s="101"/>
      <c r="K474" s="243"/>
      <c r="L474" s="243"/>
      <c r="M474" s="243"/>
      <c r="N474" s="243"/>
      <c r="O474" s="243"/>
      <c r="P474" s="101"/>
    </row>
    <row r="475" spans="2:17" s="147" customFormat="1" ht="15" hidden="1" customHeight="1">
      <c r="B475" s="363" t="s">
        <v>404</v>
      </c>
      <c r="C475" s="363"/>
      <c r="D475" s="363"/>
      <c r="E475" s="363"/>
      <c r="F475" s="112" t="s">
        <v>405</v>
      </c>
      <c r="G475" s="92">
        <v>64.8</v>
      </c>
      <c r="I475" s="229"/>
      <c r="J475" s="235"/>
      <c r="K475" s="363" t="s">
        <v>404</v>
      </c>
      <c r="L475" s="363"/>
      <c r="M475" s="363"/>
      <c r="N475" s="363"/>
      <c r="O475" s="112" t="s">
        <v>405</v>
      </c>
      <c r="P475" s="92">
        <v>64.8</v>
      </c>
      <c r="Q475" s="318"/>
    </row>
    <row r="476" spans="2:17" s="147" customFormat="1" ht="15" hidden="1" customHeight="1">
      <c r="B476" s="142" t="s">
        <v>406</v>
      </c>
      <c r="C476" s="58"/>
      <c r="D476" s="58"/>
      <c r="E476" s="58"/>
      <c r="F476" s="112" t="s">
        <v>407</v>
      </c>
      <c r="G476" s="92">
        <v>70</v>
      </c>
      <c r="I476" s="229"/>
      <c r="J476" s="235"/>
      <c r="K476" s="142" t="s">
        <v>406</v>
      </c>
      <c r="L476" s="58"/>
      <c r="M476" s="58"/>
      <c r="N476" s="58"/>
      <c r="O476" s="112" t="s">
        <v>407</v>
      </c>
      <c r="P476" s="92">
        <v>70</v>
      </c>
      <c r="Q476" s="318"/>
    </row>
    <row r="477" spans="2:17" s="147" customFormat="1" ht="30.75" hidden="1" customHeight="1">
      <c r="B477" s="363" t="s">
        <v>408</v>
      </c>
      <c r="C477" s="363"/>
      <c r="D477" s="363"/>
      <c r="E477" s="363"/>
      <c r="F477" s="112" t="s">
        <v>409</v>
      </c>
      <c r="G477" s="92">
        <v>216.3</v>
      </c>
      <c r="I477" s="229"/>
      <c r="J477" s="235"/>
      <c r="K477" s="363" t="s">
        <v>408</v>
      </c>
      <c r="L477" s="363"/>
      <c r="M477" s="363"/>
      <c r="N477" s="363"/>
      <c r="O477" s="112" t="s">
        <v>409</v>
      </c>
      <c r="P477" s="92">
        <v>216.3</v>
      </c>
      <c r="Q477" s="318"/>
    </row>
    <row r="478" spans="2:17" ht="15" hidden="1" customHeight="1">
      <c r="B478" s="100"/>
      <c r="C478" s="100"/>
      <c r="D478" s="100"/>
      <c r="E478" s="100"/>
      <c r="F478" s="100"/>
      <c r="G478" s="101"/>
      <c r="K478" s="243"/>
      <c r="L478" s="243"/>
      <c r="M478" s="243"/>
      <c r="N478" s="243"/>
      <c r="O478" s="243"/>
      <c r="P478" s="101"/>
    </row>
    <row r="479" spans="2:17" ht="15" hidden="1" customHeight="1">
      <c r="B479" s="362" t="s">
        <v>410</v>
      </c>
      <c r="C479" s="363"/>
      <c r="D479" s="363"/>
      <c r="E479" s="363"/>
      <c r="F479" s="363"/>
      <c r="G479" s="363"/>
      <c r="K479" s="362" t="s">
        <v>410</v>
      </c>
      <c r="L479" s="363"/>
      <c r="M479" s="363"/>
      <c r="N479" s="363"/>
      <c r="O479" s="363"/>
      <c r="P479" s="363"/>
    </row>
    <row r="480" spans="2:17" ht="15" hidden="1" customHeight="1">
      <c r="B480" s="100"/>
      <c r="C480" s="100"/>
      <c r="D480" s="100"/>
      <c r="E480" s="100"/>
      <c r="F480" s="100"/>
      <c r="G480" s="101"/>
      <c r="K480" s="243"/>
      <c r="L480" s="243"/>
      <c r="M480" s="243"/>
      <c r="N480" s="243"/>
      <c r="O480" s="243"/>
      <c r="P480" s="101"/>
    </row>
    <row r="481" spans="2:17" s="88" customFormat="1" ht="12.75" hidden="1" customHeight="1">
      <c r="B481" s="145" t="s">
        <v>402</v>
      </c>
      <c r="C481" s="145"/>
      <c r="D481" s="145"/>
      <c r="E481" s="145"/>
      <c r="F481" s="145" t="s">
        <v>403</v>
      </c>
      <c r="G481" s="145" t="s">
        <v>387</v>
      </c>
      <c r="I481" s="223"/>
      <c r="J481" s="235"/>
      <c r="K481" s="145" t="s">
        <v>402</v>
      </c>
      <c r="L481" s="145"/>
      <c r="M481" s="145"/>
      <c r="N481" s="145"/>
      <c r="O481" s="145" t="s">
        <v>403</v>
      </c>
      <c r="P481" s="145" t="s">
        <v>387</v>
      </c>
      <c r="Q481" s="256"/>
    </row>
    <row r="482" spans="2:17" ht="15" hidden="1" customHeight="1">
      <c r="B482" s="100"/>
      <c r="C482" s="100"/>
      <c r="D482" s="100"/>
      <c r="E482" s="100"/>
      <c r="F482" s="100"/>
      <c r="G482" s="101"/>
      <c r="K482" s="243"/>
      <c r="L482" s="243"/>
      <c r="M482" s="243"/>
      <c r="N482" s="243"/>
      <c r="O482" s="243"/>
      <c r="P482" s="101"/>
    </row>
    <row r="483" spans="2:17" ht="15" hidden="1" customHeight="1">
      <c r="B483" s="136" t="s">
        <v>411</v>
      </c>
      <c r="C483" s="136"/>
      <c r="D483" s="136"/>
      <c r="E483" s="136"/>
      <c r="F483" s="148" t="s">
        <v>407</v>
      </c>
      <c r="G483" s="92">
        <v>363.6</v>
      </c>
      <c r="K483" s="136" t="s">
        <v>411</v>
      </c>
      <c r="L483" s="136"/>
      <c r="M483" s="136"/>
      <c r="N483" s="136"/>
      <c r="O483" s="148" t="s">
        <v>407</v>
      </c>
      <c r="P483" s="92">
        <v>363.6</v>
      </c>
    </row>
    <row r="484" spans="2:17" ht="15" hidden="1" customHeight="1">
      <c r="B484" s="142" t="s">
        <v>412</v>
      </c>
      <c r="C484" s="142"/>
      <c r="D484" s="142"/>
      <c r="E484" s="142"/>
      <c r="F484" s="148" t="s">
        <v>407</v>
      </c>
      <c r="G484" s="92">
        <v>125.2</v>
      </c>
      <c r="K484" s="142" t="s">
        <v>412</v>
      </c>
      <c r="L484" s="142"/>
      <c r="M484" s="142"/>
      <c r="N484" s="142"/>
      <c r="O484" s="148" t="s">
        <v>407</v>
      </c>
      <c r="P484" s="92">
        <v>125.2</v>
      </c>
    </row>
    <row r="485" spans="2:17" ht="15" hidden="1" customHeight="1">
      <c r="B485" s="142" t="s">
        <v>413</v>
      </c>
      <c r="C485" s="142"/>
      <c r="D485" s="142"/>
      <c r="E485" s="142"/>
      <c r="F485" s="148" t="s">
        <v>407</v>
      </c>
      <c r="G485" s="92">
        <v>350</v>
      </c>
      <c r="K485" s="142" t="s">
        <v>413</v>
      </c>
      <c r="L485" s="142"/>
      <c r="M485" s="142"/>
      <c r="N485" s="142"/>
      <c r="O485" s="148" t="s">
        <v>407</v>
      </c>
      <c r="P485" s="92">
        <v>350</v>
      </c>
    </row>
    <row r="486" spans="2:17" ht="15" hidden="1" customHeight="1">
      <c r="B486" s="142" t="s">
        <v>414</v>
      </c>
      <c r="C486" s="142"/>
      <c r="D486" s="142"/>
      <c r="E486" s="142"/>
      <c r="F486" s="148" t="s">
        <v>415</v>
      </c>
      <c r="G486" s="92">
        <v>300</v>
      </c>
      <c r="K486" s="142" t="s">
        <v>414</v>
      </c>
      <c r="L486" s="142"/>
      <c r="M486" s="142"/>
      <c r="N486" s="142"/>
      <c r="O486" s="148" t="s">
        <v>415</v>
      </c>
      <c r="P486" s="92">
        <v>300</v>
      </c>
    </row>
    <row r="487" spans="2:17" ht="15" hidden="1" customHeight="1">
      <c r="B487" s="142" t="s">
        <v>416</v>
      </c>
      <c r="C487" s="142"/>
      <c r="D487" s="142"/>
      <c r="E487" s="142"/>
      <c r="F487" s="148" t="s">
        <v>417</v>
      </c>
      <c r="G487" s="92">
        <v>128.4</v>
      </c>
      <c r="K487" s="142" t="s">
        <v>416</v>
      </c>
      <c r="L487" s="142"/>
      <c r="M487" s="142"/>
      <c r="N487" s="142"/>
      <c r="O487" s="148" t="s">
        <v>417</v>
      </c>
      <c r="P487" s="92">
        <v>128.4</v>
      </c>
    </row>
    <row r="488" spans="2:17" ht="15" hidden="1" customHeight="1">
      <c r="B488" s="136" t="s">
        <v>418</v>
      </c>
      <c r="C488" s="136"/>
      <c r="D488" s="136"/>
      <c r="E488" s="136"/>
      <c r="F488" s="136"/>
      <c r="G488" s="92"/>
      <c r="K488" s="136" t="s">
        <v>418</v>
      </c>
      <c r="L488" s="136"/>
      <c r="M488" s="136"/>
      <c r="N488" s="136"/>
      <c r="O488" s="136"/>
      <c r="P488" s="92"/>
    </row>
    <row r="489" spans="2:17" ht="15" hidden="1" customHeight="1">
      <c r="B489" s="136" t="s">
        <v>419</v>
      </c>
      <c r="C489" s="136"/>
      <c r="D489" s="136"/>
      <c r="E489" s="136"/>
      <c r="F489" s="136"/>
      <c r="G489" s="92">
        <v>1089.2</v>
      </c>
      <c r="K489" s="136" t="s">
        <v>419</v>
      </c>
      <c r="L489" s="136"/>
      <c r="M489" s="136"/>
      <c r="N489" s="136"/>
      <c r="O489" s="136"/>
      <c r="P489" s="92">
        <v>1089.2</v>
      </c>
    </row>
    <row r="490" spans="2:17" ht="15" hidden="1" customHeight="1">
      <c r="B490" s="136" t="s">
        <v>420</v>
      </c>
      <c r="C490" s="136"/>
      <c r="D490" s="136"/>
      <c r="E490" s="136"/>
      <c r="F490" s="136"/>
      <c r="G490" s="92">
        <v>630.6</v>
      </c>
      <c r="K490" s="136" t="s">
        <v>420</v>
      </c>
      <c r="L490" s="136"/>
      <c r="M490" s="136"/>
      <c r="N490" s="136"/>
      <c r="O490" s="136"/>
      <c r="P490" s="92">
        <v>630.6</v>
      </c>
    </row>
    <row r="491" spans="2:17" ht="15" hidden="1" customHeight="1">
      <c r="B491" s="136" t="s">
        <v>421</v>
      </c>
      <c r="C491" s="136"/>
      <c r="D491" s="136"/>
      <c r="E491" s="136"/>
      <c r="F491" s="136"/>
      <c r="G491" s="92">
        <v>653.6</v>
      </c>
      <c r="K491" s="136" t="s">
        <v>421</v>
      </c>
      <c r="L491" s="136"/>
      <c r="M491" s="136"/>
      <c r="N491" s="136"/>
      <c r="O491" s="136"/>
      <c r="P491" s="92">
        <v>653.6</v>
      </c>
    </row>
    <row r="492" spans="2:17" ht="15" hidden="1" customHeight="1">
      <c r="B492" s="100"/>
      <c r="C492" s="100"/>
      <c r="D492" s="100"/>
      <c r="E492" s="100"/>
      <c r="F492" s="100"/>
      <c r="G492" s="101"/>
      <c r="K492" s="243"/>
      <c r="L492" s="243"/>
      <c r="M492" s="243"/>
      <c r="N492" s="243"/>
      <c r="O492" s="243"/>
      <c r="P492" s="101"/>
    </row>
    <row r="493" spans="2:17" ht="12.75" hidden="1" customHeight="1">
      <c r="B493" s="385" t="s">
        <v>422</v>
      </c>
      <c r="C493" s="384"/>
      <c r="D493" s="384"/>
      <c r="E493" s="384"/>
      <c r="F493" s="384"/>
      <c r="G493" s="384"/>
      <c r="K493" s="385" t="s">
        <v>422</v>
      </c>
      <c r="L493" s="384"/>
      <c r="M493" s="384"/>
      <c r="N493" s="384"/>
      <c r="O493" s="384"/>
      <c r="P493" s="384"/>
    </row>
    <row r="494" spans="2:17" ht="12.75" hidden="1" customHeight="1">
      <c r="B494" s="149"/>
      <c r="C494" s="107"/>
      <c r="D494" s="107"/>
      <c r="E494" s="107"/>
      <c r="F494" s="107"/>
      <c r="G494" s="107"/>
      <c r="K494" s="244"/>
      <c r="L494" s="247"/>
      <c r="M494" s="247"/>
      <c r="N494" s="247"/>
      <c r="O494" s="247"/>
      <c r="P494" s="247"/>
    </row>
    <row r="495" spans="2:17" ht="15" hidden="1" customHeight="1">
      <c r="B495" s="99" t="s">
        <v>423</v>
      </c>
      <c r="C495" s="100"/>
      <c r="D495" s="100"/>
      <c r="E495" s="100"/>
      <c r="F495" s="100"/>
      <c r="G495" s="101"/>
      <c r="K495" s="99" t="s">
        <v>423</v>
      </c>
      <c r="L495" s="243"/>
      <c r="M495" s="243"/>
      <c r="N495" s="243"/>
      <c r="O495" s="243"/>
      <c r="P495" s="101"/>
    </row>
    <row r="496" spans="2:17" ht="15.75" hidden="1" customHeight="1">
      <c r="B496" s="150" t="s">
        <v>5</v>
      </c>
      <c r="C496" s="150"/>
      <c r="D496" s="150"/>
      <c r="E496" s="150" t="s">
        <v>403</v>
      </c>
      <c r="F496" s="136"/>
      <c r="G496" s="151" t="s">
        <v>387</v>
      </c>
      <c r="K496" s="250" t="s">
        <v>5</v>
      </c>
      <c r="L496" s="250"/>
      <c r="M496" s="250"/>
      <c r="N496" s="250" t="s">
        <v>403</v>
      </c>
      <c r="O496" s="136"/>
      <c r="P496" s="151" t="s">
        <v>387</v>
      </c>
    </row>
    <row r="497" spans="2:16" ht="18" hidden="1" customHeight="1">
      <c r="B497" s="100" t="s">
        <v>424</v>
      </c>
      <c r="C497" s="100"/>
      <c r="D497" s="100"/>
      <c r="E497" s="100" t="s">
        <v>425</v>
      </c>
      <c r="F497" s="136"/>
      <c r="G497" s="92">
        <v>18.3</v>
      </c>
      <c r="K497" s="243" t="s">
        <v>424</v>
      </c>
      <c r="L497" s="243"/>
      <c r="M497" s="243"/>
      <c r="N497" s="243" t="s">
        <v>425</v>
      </c>
      <c r="O497" s="136"/>
      <c r="P497" s="92">
        <v>18.3</v>
      </c>
    </row>
    <row r="498" spans="2:16" ht="18" hidden="1" customHeight="1">
      <c r="B498" s="100" t="s">
        <v>426</v>
      </c>
      <c r="C498" s="100"/>
      <c r="D498" s="100"/>
      <c r="E498" s="100" t="s">
        <v>425</v>
      </c>
      <c r="F498" s="136"/>
      <c r="G498" s="92">
        <v>4.78</v>
      </c>
      <c r="K498" s="243" t="s">
        <v>426</v>
      </c>
      <c r="L498" s="243"/>
      <c r="M498" s="243"/>
      <c r="N498" s="243" t="s">
        <v>425</v>
      </c>
      <c r="O498" s="136"/>
      <c r="P498" s="92">
        <v>4.78</v>
      </c>
    </row>
    <row r="499" spans="2:16" ht="15" hidden="1" customHeight="1">
      <c r="B499" s="100"/>
      <c r="C499" s="100"/>
      <c r="D499" s="100"/>
      <c r="E499" s="100"/>
      <c r="F499" s="100"/>
      <c r="G499" s="101"/>
      <c r="K499" s="243"/>
      <c r="L499" s="243"/>
      <c r="M499" s="243"/>
      <c r="N499" s="243"/>
      <c r="O499" s="243"/>
      <c r="P499" s="101"/>
    </row>
    <row r="500" spans="2:16" ht="23.25" hidden="1" customHeight="1">
      <c r="B500" s="363" t="s">
        <v>427</v>
      </c>
      <c r="C500" s="363"/>
      <c r="D500" s="363"/>
      <c r="E500" s="363"/>
      <c r="F500" s="363"/>
      <c r="G500" s="363"/>
      <c r="K500" s="363" t="s">
        <v>427</v>
      </c>
      <c r="L500" s="363"/>
      <c r="M500" s="363"/>
      <c r="N500" s="363"/>
      <c r="O500" s="363"/>
      <c r="P500" s="363"/>
    </row>
    <row r="501" spans="2:16" ht="15" hidden="1" customHeight="1">
      <c r="B501" s="100"/>
      <c r="C501" s="100"/>
      <c r="D501" s="100"/>
      <c r="E501" s="100"/>
      <c r="F501" s="100"/>
      <c r="G501" s="101"/>
      <c r="K501" s="243"/>
      <c r="L501" s="243"/>
      <c r="M501" s="243"/>
      <c r="N501" s="243"/>
      <c r="O501" s="243"/>
      <c r="P501" s="101"/>
    </row>
    <row r="502" spans="2:16" ht="15" hidden="1" customHeight="1">
      <c r="B502" s="384" t="s">
        <v>428</v>
      </c>
      <c r="C502" s="384"/>
      <c r="D502" s="384"/>
      <c r="E502" s="384"/>
      <c r="F502" s="100"/>
      <c r="G502" s="152">
        <v>624</v>
      </c>
      <c r="K502" s="384" t="s">
        <v>428</v>
      </c>
      <c r="L502" s="384"/>
      <c r="M502" s="384"/>
      <c r="N502" s="384"/>
      <c r="O502" s="243"/>
      <c r="P502" s="152">
        <v>624</v>
      </c>
    </row>
    <row r="503" spans="2:16" ht="12.75" hidden="1" customHeight="1">
      <c r="B503" s="384" t="s">
        <v>429</v>
      </c>
      <c r="C503" s="384"/>
      <c r="D503" s="384"/>
      <c r="E503" s="384"/>
      <c r="F503" s="109"/>
      <c r="G503" s="153">
        <v>10.4</v>
      </c>
      <c r="K503" s="384" t="s">
        <v>429</v>
      </c>
      <c r="L503" s="384"/>
      <c r="M503" s="384"/>
      <c r="N503" s="384"/>
      <c r="O503" s="109"/>
      <c r="P503" s="153">
        <v>10.4</v>
      </c>
    </row>
    <row r="504" spans="2:16" ht="12.75" hidden="1" customHeight="1">
      <c r="B504" s="100"/>
      <c r="C504" s="100"/>
      <c r="D504" s="100"/>
      <c r="E504" s="100"/>
      <c r="F504" s="100"/>
      <c r="G504" s="154"/>
      <c r="K504" s="243"/>
      <c r="L504" s="243"/>
      <c r="M504" s="243"/>
      <c r="N504" s="243"/>
      <c r="O504" s="243"/>
      <c r="P504" s="154"/>
    </row>
    <row r="505" spans="2:16" ht="12.75" hidden="1" customHeight="1">
      <c r="B505" s="384"/>
      <c r="C505" s="384"/>
      <c r="D505" s="384"/>
      <c r="E505" s="384"/>
      <c r="F505" s="100"/>
      <c r="G505" s="154"/>
      <c r="K505" s="384"/>
      <c r="L505" s="384"/>
      <c r="M505" s="384"/>
      <c r="N505" s="384"/>
      <c r="O505" s="243"/>
      <c r="P505" s="154"/>
    </row>
    <row r="506" spans="2:16" ht="15" hidden="1" customHeight="1">
      <c r="B506" s="100"/>
      <c r="C506" s="100"/>
      <c r="D506" s="100"/>
      <c r="E506" s="100"/>
      <c r="F506" s="100"/>
      <c r="G506" s="101"/>
      <c r="K506" s="243"/>
      <c r="L506" s="243"/>
      <c r="M506" s="243"/>
      <c r="N506" s="243"/>
      <c r="O506" s="243"/>
      <c r="P506" s="101"/>
    </row>
    <row r="507" spans="2:16" ht="29.25" hidden="1" customHeight="1">
      <c r="B507" s="367" t="s">
        <v>430</v>
      </c>
      <c r="C507" s="368"/>
      <c r="D507" s="368"/>
      <c r="E507" s="368"/>
      <c r="F507" s="368"/>
      <c r="G507" s="368"/>
      <c r="K507" s="367" t="s">
        <v>430</v>
      </c>
      <c r="L507" s="368"/>
      <c r="M507" s="368"/>
      <c r="N507" s="368"/>
      <c r="O507" s="368"/>
      <c r="P507" s="368"/>
    </row>
    <row r="508" spans="2:16" ht="15" hidden="1" customHeight="1">
      <c r="B508" s="142"/>
      <c r="C508" s="142"/>
      <c r="D508" s="142"/>
      <c r="E508" s="142"/>
      <c r="F508" s="142"/>
      <c r="G508" s="155"/>
      <c r="K508" s="142"/>
      <c r="L508" s="142"/>
      <c r="M508" s="142"/>
      <c r="N508" s="142"/>
      <c r="O508" s="142"/>
      <c r="P508" s="155"/>
    </row>
    <row r="509" spans="2:16" ht="15" hidden="1" customHeight="1">
      <c r="B509" s="401" t="s">
        <v>431</v>
      </c>
      <c r="C509" s="401"/>
      <c r="D509" s="401"/>
      <c r="E509" s="401"/>
      <c r="F509" s="401"/>
      <c r="G509" s="401"/>
      <c r="K509" s="401" t="s">
        <v>431</v>
      </c>
      <c r="L509" s="401"/>
      <c r="M509" s="401"/>
      <c r="N509" s="401"/>
      <c r="O509" s="401"/>
      <c r="P509" s="401"/>
    </row>
    <row r="510" spans="2:16" ht="15" hidden="1" customHeight="1">
      <c r="B510" s="401"/>
      <c r="C510" s="401"/>
      <c r="D510" s="401"/>
      <c r="E510" s="401"/>
      <c r="F510" s="401"/>
      <c r="G510" s="401"/>
      <c r="K510" s="401"/>
      <c r="L510" s="401"/>
      <c r="M510" s="401"/>
      <c r="N510" s="401"/>
      <c r="O510" s="401"/>
      <c r="P510" s="401"/>
    </row>
    <row r="511" spans="2:16" ht="15" hidden="1" customHeight="1">
      <c r="B511" s="156"/>
      <c r="C511" s="156"/>
      <c r="D511" s="156"/>
      <c r="E511" s="156"/>
      <c r="F511" s="156"/>
      <c r="G511" s="156"/>
      <c r="K511" s="245"/>
      <c r="L511" s="245"/>
      <c r="M511" s="245"/>
      <c r="N511" s="245"/>
      <c r="O511" s="245"/>
      <c r="P511" s="245"/>
    </row>
    <row r="512" spans="2:16" ht="15.75" hidden="1" customHeight="1">
      <c r="B512" s="145" t="s">
        <v>432</v>
      </c>
      <c r="C512" s="145"/>
      <c r="D512" s="145"/>
      <c r="E512" s="145"/>
      <c r="F512" s="145" t="s">
        <v>403</v>
      </c>
      <c r="G512" s="145" t="s">
        <v>387</v>
      </c>
      <c r="K512" s="145" t="s">
        <v>432</v>
      </c>
      <c r="L512" s="145"/>
      <c r="M512" s="145"/>
      <c r="N512" s="145"/>
      <c r="O512" s="145" t="s">
        <v>403</v>
      </c>
      <c r="P512" s="145" t="s">
        <v>387</v>
      </c>
    </row>
    <row r="513" spans="2:16" ht="15" hidden="1" customHeight="1">
      <c r="B513" s="100"/>
      <c r="C513" s="100"/>
      <c r="D513" s="100"/>
      <c r="E513" s="100"/>
      <c r="F513" s="100"/>
      <c r="G513" s="101"/>
      <c r="K513" s="243"/>
      <c r="L513" s="243"/>
      <c r="M513" s="243"/>
      <c r="N513" s="243"/>
      <c r="O513" s="243"/>
      <c r="P513" s="101"/>
    </row>
    <row r="514" spans="2:16" ht="15" hidden="1" customHeight="1">
      <c r="B514" s="136" t="s">
        <v>433</v>
      </c>
      <c r="C514" s="136"/>
      <c r="D514" s="136"/>
      <c r="E514" s="136"/>
      <c r="F514" s="148" t="s">
        <v>434</v>
      </c>
      <c r="G514" s="92">
        <v>161.6</v>
      </c>
      <c r="K514" s="136" t="s">
        <v>433</v>
      </c>
      <c r="L514" s="136"/>
      <c r="M514" s="136"/>
      <c r="N514" s="136"/>
      <c r="O514" s="148" t="s">
        <v>434</v>
      </c>
      <c r="P514" s="92">
        <v>161.6</v>
      </c>
    </row>
    <row r="515" spans="2:16" ht="15" hidden="1" customHeight="1">
      <c r="B515" s="142" t="s">
        <v>435</v>
      </c>
      <c r="C515" s="142"/>
      <c r="D515" s="142"/>
      <c r="E515" s="142"/>
      <c r="F515" s="148" t="s">
        <v>436</v>
      </c>
      <c r="G515" s="92">
        <v>1.36</v>
      </c>
      <c r="K515" s="142" t="s">
        <v>435</v>
      </c>
      <c r="L515" s="142"/>
      <c r="M515" s="142"/>
      <c r="N515" s="142"/>
      <c r="O515" s="148" t="s">
        <v>436</v>
      </c>
      <c r="P515" s="92">
        <v>1.36</v>
      </c>
    </row>
    <row r="516" spans="2:16" ht="15" hidden="1" customHeight="1">
      <c r="B516" s="142"/>
      <c r="C516" s="142"/>
      <c r="D516" s="142"/>
      <c r="E516" s="142"/>
      <c r="F516" s="148"/>
      <c r="G516" s="101"/>
      <c r="K516" s="142"/>
      <c r="L516" s="142"/>
      <c r="M516" s="142"/>
      <c r="N516" s="142"/>
      <c r="O516" s="148"/>
      <c r="P516" s="101"/>
    </row>
    <row r="517" spans="2:16" ht="15" hidden="1" customHeight="1">
      <c r="B517" s="401" t="s">
        <v>437</v>
      </c>
      <c r="C517" s="401"/>
      <c r="D517" s="401"/>
      <c r="E517" s="401"/>
      <c r="F517" s="401"/>
      <c r="G517" s="401"/>
      <c r="K517" s="401" t="s">
        <v>437</v>
      </c>
      <c r="L517" s="401"/>
      <c r="M517" s="401"/>
      <c r="N517" s="401"/>
      <c r="O517" s="401"/>
      <c r="P517" s="401"/>
    </row>
    <row r="518" spans="2:16" ht="15" hidden="1" customHeight="1">
      <c r="B518" s="401"/>
      <c r="C518" s="401"/>
      <c r="D518" s="401"/>
      <c r="E518" s="401"/>
      <c r="F518" s="401"/>
      <c r="G518" s="401"/>
      <c r="K518" s="401"/>
      <c r="L518" s="401"/>
      <c r="M518" s="401"/>
      <c r="N518" s="401"/>
      <c r="O518" s="401"/>
      <c r="P518" s="401"/>
    </row>
    <row r="519" spans="2:16" ht="39.75" hidden="1" customHeight="1">
      <c r="B519" s="401" t="s">
        <v>438</v>
      </c>
      <c r="C519" s="401"/>
      <c r="D519" s="401"/>
      <c r="E519" s="401"/>
      <c r="F519" s="401"/>
      <c r="G519" s="401"/>
      <c r="K519" s="401" t="s">
        <v>438</v>
      </c>
      <c r="L519" s="401"/>
      <c r="M519" s="401"/>
      <c r="N519" s="401"/>
      <c r="O519" s="401"/>
      <c r="P519" s="401"/>
    </row>
    <row r="520" spans="2:16" ht="15" hidden="1" customHeight="1">
      <c r="B520" s="401"/>
      <c r="C520" s="401"/>
      <c r="D520" s="401"/>
      <c r="E520" s="401"/>
      <c r="F520" s="401"/>
      <c r="G520" s="401"/>
      <c r="K520" s="401"/>
      <c r="L520" s="401"/>
      <c r="M520" s="401"/>
      <c r="N520" s="401"/>
      <c r="O520" s="401"/>
      <c r="P520" s="401"/>
    </row>
    <row r="521" spans="2:16" ht="15" hidden="1" customHeight="1">
      <c r="B521" s="156"/>
      <c r="C521" s="156"/>
      <c r="D521" s="156"/>
      <c r="E521" s="156"/>
      <c r="F521" s="156"/>
      <c r="G521" s="156"/>
      <c r="K521" s="245"/>
      <c r="L521" s="245"/>
      <c r="M521" s="245"/>
      <c r="N521" s="245"/>
      <c r="O521" s="245"/>
      <c r="P521" s="245"/>
    </row>
    <row r="522" spans="2:16" ht="15" hidden="1" customHeight="1">
      <c r="B522" s="142" t="s">
        <v>439</v>
      </c>
      <c r="C522" s="142"/>
      <c r="D522" s="142"/>
      <c r="E522" s="142"/>
      <c r="F522" s="148"/>
      <c r="G522" s="101"/>
      <c r="K522" s="142" t="s">
        <v>439</v>
      </c>
      <c r="L522" s="142"/>
      <c r="M522" s="142"/>
      <c r="N522" s="142"/>
      <c r="O522" s="148"/>
      <c r="P522" s="101"/>
    </row>
    <row r="523" spans="2:16" ht="15" hidden="1" customHeight="1">
      <c r="B523" s="142"/>
      <c r="C523" s="142"/>
      <c r="D523" s="142"/>
      <c r="E523" s="142"/>
      <c r="F523" s="148"/>
      <c r="G523" s="101"/>
      <c r="K523" s="142"/>
      <c r="L523" s="142"/>
      <c r="M523" s="142"/>
      <c r="N523" s="142"/>
      <c r="O523" s="148"/>
      <c r="P523" s="101"/>
    </row>
    <row r="524" spans="2:16" ht="15" hidden="1" customHeight="1">
      <c r="B524" s="142" t="s">
        <v>440</v>
      </c>
      <c r="C524" s="136"/>
      <c r="D524" s="136"/>
      <c r="E524" s="142"/>
      <c r="F524" s="142"/>
      <c r="G524" s="142"/>
      <c r="K524" s="142" t="s">
        <v>440</v>
      </c>
      <c r="L524" s="136"/>
      <c r="M524" s="136"/>
      <c r="N524" s="142"/>
      <c r="O524" s="142"/>
      <c r="P524" s="142"/>
    </row>
    <row r="525" spans="2:16" ht="15.75" hidden="1" customHeight="1">
      <c r="B525" s="142"/>
      <c r="C525" s="142"/>
      <c r="D525" s="142"/>
      <c r="E525" s="142"/>
      <c r="F525" s="136"/>
      <c r="G525" s="89" t="s">
        <v>387</v>
      </c>
      <c r="K525" s="142"/>
      <c r="L525" s="142"/>
      <c r="M525" s="142"/>
      <c r="N525" s="142"/>
      <c r="O525" s="136"/>
      <c r="P525" s="89" t="s">
        <v>387</v>
      </c>
    </row>
    <row r="526" spans="2:16" ht="15" hidden="1" customHeight="1">
      <c r="B526" s="142" t="s">
        <v>441</v>
      </c>
      <c r="C526" s="142"/>
      <c r="D526" s="142"/>
      <c r="E526" s="142"/>
      <c r="F526" s="142" t="s">
        <v>442</v>
      </c>
      <c r="G526" s="92">
        <v>2077.6</v>
      </c>
      <c r="K526" s="142" t="s">
        <v>441</v>
      </c>
      <c r="L526" s="142"/>
      <c r="M526" s="142"/>
      <c r="N526" s="142"/>
      <c r="O526" s="142" t="s">
        <v>442</v>
      </c>
      <c r="P526" s="92">
        <v>2077.6</v>
      </c>
    </row>
    <row r="527" spans="2:16" ht="15" hidden="1" customHeight="1">
      <c r="B527" s="142" t="s">
        <v>443</v>
      </c>
      <c r="C527" s="142"/>
      <c r="D527" s="142"/>
      <c r="E527" s="142"/>
      <c r="F527" s="142" t="s">
        <v>444</v>
      </c>
      <c r="G527" s="92">
        <v>13.8</v>
      </c>
      <c r="K527" s="142" t="s">
        <v>443</v>
      </c>
      <c r="L527" s="142"/>
      <c r="M527" s="142"/>
      <c r="N527" s="142"/>
      <c r="O527" s="142" t="s">
        <v>444</v>
      </c>
      <c r="P527" s="92">
        <v>13.8</v>
      </c>
    </row>
    <row r="528" spans="2:16" ht="15" hidden="1" customHeight="1">
      <c r="B528" s="142" t="s">
        <v>445</v>
      </c>
      <c r="C528" s="142"/>
      <c r="D528" s="142"/>
      <c r="E528" s="142"/>
      <c r="F528" s="142" t="s">
        <v>444</v>
      </c>
      <c r="G528" s="92">
        <v>66.7</v>
      </c>
      <c r="K528" s="142" t="s">
        <v>445</v>
      </c>
      <c r="L528" s="142"/>
      <c r="M528" s="142"/>
      <c r="N528" s="142"/>
      <c r="O528" s="142" t="s">
        <v>444</v>
      </c>
      <c r="P528" s="92">
        <v>66.7</v>
      </c>
    </row>
    <row r="529" spans="2:16" ht="15" hidden="1" customHeight="1">
      <c r="B529" s="142" t="s">
        <v>446</v>
      </c>
      <c r="C529" s="142"/>
      <c r="D529" s="142"/>
      <c r="E529" s="142"/>
      <c r="F529" s="142" t="s">
        <v>447</v>
      </c>
      <c r="G529" s="92">
        <v>6862.4</v>
      </c>
      <c r="K529" s="142" t="s">
        <v>446</v>
      </c>
      <c r="L529" s="142"/>
      <c r="M529" s="142"/>
      <c r="N529" s="142"/>
      <c r="O529" s="142" t="s">
        <v>447</v>
      </c>
      <c r="P529" s="92">
        <v>6862.4</v>
      </c>
    </row>
    <row r="530" spans="2:16" ht="15" hidden="1" customHeight="1">
      <c r="B530" s="142" t="s">
        <v>448</v>
      </c>
      <c r="C530" s="142"/>
      <c r="D530" s="142"/>
      <c r="E530" s="142"/>
      <c r="F530" s="142" t="s">
        <v>444</v>
      </c>
      <c r="G530" s="92">
        <v>27.2</v>
      </c>
      <c r="K530" s="142" t="s">
        <v>448</v>
      </c>
      <c r="L530" s="142"/>
      <c r="M530" s="142"/>
      <c r="N530" s="142"/>
      <c r="O530" s="142" t="s">
        <v>444</v>
      </c>
      <c r="P530" s="92">
        <v>27.2</v>
      </c>
    </row>
    <row r="531" spans="2:16" ht="15" hidden="1" customHeight="1">
      <c r="B531" s="142"/>
      <c r="C531" s="142"/>
      <c r="D531" s="142"/>
      <c r="E531" s="142"/>
      <c r="F531" s="142"/>
      <c r="G531" s="142"/>
      <c r="K531" s="142"/>
      <c r="L531" s="142"/>
      <c r="M531" s="142"/>
      <c r="N531" s="142"/>
      <c r="O531" s="142"/>
      <c r="P531" s="142"/>
    </row>
    <row r="532" spans="2:16" ht="15" hidden="1" customHeight="1">
      <c r="B532" s="142"/>
      <c r="C532" s="142"/>
      <c r="D532" s="142"/>
      <c r="E532" s="142"/>
      <c r="F532" s="142"/>
      <c r="G532" s="142"/>
      <c r="K532" s="142"/>
      <c r="L532" s="142"/>
      <c r="M532" s="142"/>
      <c r="N532" s="142"/>
      <c r="O532" s="142"/>
      <c r="P532" s="142"/>
    </row>
    <row r="533" spans="2:16" ht="15" hidden="1" customHeight="1">
      <c r="B533" s="142" t="s">
        <v>449</v>
      </c>
      <c r="C533" s="136"/>
      <c r="D533" s="136"/>
      <c r="E533" s="142"/>
      <c r="F533" s="142"/>
      <c r="G533" s="142"/>
      <c r="K533" s="142" t="s">
        <v>449</v>
      </c>
      <c r="L533" s="136"/>
      <c r="M533" s="136"/>
      <c r="N533" s="142"/>
      <c r="O533" s="142"/>
      <c r="P533" s="142"/>
    </row>
    <row r="534" spans="2:16" ht="15" hidden="1" customHeight="1">
      <c r="B534" s="142" t="s">
        <v>450</v>
      </c>
      <c r="C534" s="142"/>
      <c r="D534" s="142"/>
      <c r="E534" s="142"/>
      <c r="F534" s="142" t="s">
        <v>442</v>
      </c>
      <c r="G534" s="92">
        <v>2704</v>
      </c>
      <c r="K534" s="142" t="s">
        <v>450</v>
      </c>
      <c r="L534" s="142"/>
      <c r="M534" s="142"/>
      <c r="N534" s="142"/>
      <c r="O534" s="142" t="s">
        <v>442</v>
      </c>
      <c r="P534" s="92">
        <v>2704</v>
      </c>
    </row>
    <row r="535" spans="2:16" ht="15" hidden="1" customHeight="1">
      <c r="B535" s="142" t="s">
        <v>451</v>
      </c>
      <c r="C535" s="142"/>
      <c r="D535" s="142"/>
      <c r="E535" s="142"/>
      <c r="F535" s="142" t="s">
        <v>452</v>
      </c>
      <c r="G535" s="92">
        <v>1.08</v>
      </c>
      <c r="K535" s="142" t="s">
        <v>451</v>
      </c>
      <c r="L535" s="142"/>
      <c r="M535" s="142"/>
      <c r="N535" s="142"/>
      <c r="O535" s="142" t="s">
        <v>452</v>
      </c>
      <c r="P535" s="92">
        <v>1.08</v>
      </c>
    </row>
    <row r="536" spans="2:16" ht="15" hidden="1" customHeight="1">
      <c r="B536" s="142" t="s">
        <v>453</v>
      </c>
      <c r="C536" s="142"/>
      <c r="D536" s="142"/>
      <c r="E536" s="142"/>
      <c r="F536" s="142" t="s">
        <v>452</v>
      </c>
      <c r="G536" s="92">
        <v>4.26</v>
      </c>
      <c r="K536" s="142" t="s">
        <v>453</v>
      </c>
      <c r="L536" s="142"/>
      <c r="M536" s="142"/>
      <c r="N536" s="142"/>
      <c r="O536" s="142" t="s">
        <v>452</v>
      </c>
      <c r="P536" s="92">
        <v>4.26</v>
      </c>
    </row>
    <row r="537" spans="2:16" ht="15" hidden="1" customHeight="1">
      <c r="B537" s="142" t="s">
        <v>454</v>
      </c>
      <c r="C537" s="142"/>
      <c r="D537" s="142"/>
      <c r="E537" s="142"/>
      <c r="F537" s="142" t="s">
        <v>452</v>
      </c>
      <c r="G537" s="92">
        <v>811.2</v>
      </c>
      <c r="K537" s="142" t="s">
        <v>454</v>
      </c>
      <c r="L537" s="142"/>
      <c r="M537" s="142"/>
      <c r="N537" s="142"/>
      <c r="O537" s="142" t="s">
        <v>452</v>
      </c>
      <c r="P537" s="92">
        <v>811.2</v>
      </c>
    </row>
    <row r="538" spans="2:16" ht="15" hidden="1" customHeight="1">
      <c r="B538" s="142" t="s">
        <v>455</v>
      </c>
      <c r="C538" s="142"/>
      <c r="D538" s="142"/>
      <c r="E538" s="142"/>
      <c r="F538" s="142" t="s">
        <v>452</v>
      </c>
      <c r="G538" s="92">
        <v>1.1299999999999999</v>
      </c>
      <c r="K538" s="142" t="s">
        <v>455</v>
      </c>
      <c r="L538" s="142"/>
      <c r="M538" s="142"/>
      <c r="N538" s="142"/>
      <c r="O538" s="142" t="s">
        <v>452</v>
      </c>
      <c r="P538" s="92">
        <v>1.1299999999999999</v>
      </c>
    </row>
    <row r="539" spans="2:16" ht="15" hidden="1" customHeight="1">
      <c r="B539" s="142"/>
      <c r="C539" s="142"/>
      <c r="D539" s="142"/>
      <c r="E539" s="142"/>
      <c r="F539" s="142"/>
      <c r="G539" s="142"/>
      <c r="K539" s="142"/>
      <c r="L539" s="142"/>
      <c r="M539" s="142"/>
      <c r="N539" s="142"/>
      <c r="O539" s="142"/>
      <c r="P539" s="142"/>
    </row>
    <row r="540" spans="2:16" ht="45.75" hidden="1" customHeight="1">
      <c r="B540" s="363" t="s">
        <v>456</v>
      </c>
      <c r="C540" s="363"/>
      <c r="D540" s="363"/>
      <c r="E540" s="363"/>
      <c r="F540" s="363"/>
      <c r="G540" s="363"/>
      <c r="K540" s="363" t="s">
        <v>456</v>
      </c>
      <c r="L540" s="363"/>
      <c r="M540" s="363"/>
      <c r="N540" s="363"/>
      <c r="O540" s="363"/>
      <c r="P540" s="363"/>
    </row>
    <row r="541" spans="2:16" ht="15" hidden="1" customHeight="1">
      <c r="B541" s="142"/>
      <c r="C541" s="142"/>
      <c r="D541" s="142"/>
      <c r="E541" s="142"/>
      <c r="F541" s="142"/>
      <c r="G541" s="155"/>
      <c r="K541" s="142"/>
      <c r="L541" s="142"/>
      <c r="M541" s="142"/>
      <c r="N541" s="142"/>
      <c r="O541" s="142"/>
      <c r="P541" s="155"/>
    </row>
    <row r="542" spans="2:16" ht="15" hidden="1" customHeight="1">
      <c r="B542" s="368" t="s">
        <v>457</v>
      </c>
      <c r="C542" s="368"/>
      <c r="D542" s="368"/>
      <c r="E542" s="368"/>
      <c r="F542" s="368"/>
      <c r="G542" s="368"/>
      <c r="K542" s="368" t="s">
        <v>457</v>
      </c>
      <c r="L542" s="368"/>
      <c r="M542" s="368"/>
      <c r="N542" s="368"/>
      <c r="O542" s="368"/>
      <c r="P542" s="368"/>
    </row>
    <row r="543" spans="2:16" ht="15" hidden="1" customHeight="1">
      <c r="B543" s="100"/>
      <c r="C543" s="100"/>
      <c r="D543" s="100"/>
      <c r="E543" s="100"/>
      <c r="F543" s="100"/>
      <c r="G543" s="101"/>
      <c r="K543" s="243"/>
      <c r="L543" s="243"/>
      <c r="M543" s="243"/>
      <c r="N543" s="243"/>
      <c r="O543" s="243"/>
      <c r="P543" s="101"/>
    </row>
    <row r="544" spans="2:16" ht="44.25" hidden="1" customHeight="1">
      <c r="B544" s="363" t="s">
        <v>458</v>
      </c>
      <c r="C544" s="363"/>
      <c r="D544" s="363"/>
      <c r="E544" s="363"/>
      <c r="F544" s="363"/>
      <c r="G544" s="363"/>
      <c r="K544" s="363" t="s">
        <v>458</v>
      </c>
      <c r="L544" s="363"/>
      <c r="M544" s="363"/>
      <c r="N544" s="363"/>
      <c r="O544" s="363"/>
      <c r="P544" s="363"/>
    </row>
    <row r="545" spans="2:16" ht="13.5" hidden="1" customHeight="1">
      <c r="B545" s="100"/>
      <c r="C545" s="100"/>
      <c r="D545" s="100"/>
      <c r="E545" s="100"/>
      <c r="F545" s="100"/>
      <c r="G545" s="100"/>
      <c r="K545" s="243"/>
      <c r="L545" s="243"/>
      <c r="M545" s="243"/>
      <c r="N545" s="243"/>
      <c r="O545" s="243"/>
      <c r="P545" s="243"/>
    </row>
    <row r="546" spans="2:16" ht="54" hidden="1" customHeight="1">
      <c r="B546" s="363" t="s">
        <v>459</v>
      </c>
      <c r="C546" s="363"/>
      <c r="D546" s="363"/>
      <c r="E546" s="363"/>
      <c r="F546" s="363"/>
      <c r="G546" s="363"/>
      <c r="K546" s="363" t="s">
        <v>459</v>
      </c>
      <c r="L546" s="363"/>
      <c r="M546" s="363"/>
      <c r="N546" s="363"/>
      <c r="O546" s="363"/>
      <c r="P546" s="363"/>
    </row>
    <row r="547" spans="2:16" ht="13.5" hidden="1" customHeight="1">
      <c r="B547" s="100"/>
      <c r="C547" s="100"/>
      <c r="D547" s="100"/>
      <c r="E547" s="100"/>
      <c r="F547" s="100"/>
      <c r="G547" s="101"/>
      <c r="K547" s="243"/>
      <c r="L547" s="243"/>
      <c r="M547" s="243"/>
      <c r="N547" s="243"/>
      <c r="O547" s="243"/>
      <c r="P547" s="101"/>
    </row>
    <row r="548" spans="2:16" ht="60" hidden="1" customHeight="1">
      <c r="B548" s="157" t="s">
        <v>460</v>
      </c>
      <c r="C548" s="157"/>
      <c r="D548" s="157"/>
      <c r="E548" s="150" t="s">
        <v>461</v>
      </c>
      <c r="F548" s="150" t="s">
        <v>462</v>
      </c>
      <c r="G548" s="158" t="s">
        <v>463</v>
      </c>
      <c r="K548" s="246" t="s">
        <v>460</v>
      </c>
      <c r="L548" s="246"/>
      <c r="M548" s="246"/>
      <c r="N548" s="250" t="s">
        <v>461</v>
      </c>
      <c r="O548" s="250" t="s">
        <v>462</v>
      </c>
      <c r="P548" s="158" t="s">
        <v>463</v>
      </c>
    </row>
    <row r="549" spans="2:16" ht="15" hidden="1" customHeight="1">
      <c r="B549" s="100" t="s">
        <v>464</v>
      </c>
      <c r="C549" s="100"/>
      <c r="D549" s="100"/>
      <c r="E549" s="92">
        <v>4467.3</v>
      </c>
      <c r="F549" s="92">
        <v>821.25</v>
      </c>
      <c r="G549" s="92">
        <v>5288.55</v>
      </c>
      <c r="K549" s="243" t="s">
        <v>464</v>
      </c>
      <c r="L549" s="243"/>
      <c r="M549" s="243"/>
      <c r="N549" s="92">
        <v>4467.3</v>
      </c>
      <c r="O549" s="92">
        <v>821.25</v>
      </c>
      <c r="P549" s="92">
        <v>5288.55</v>
      </c>
    </row>
    <row r="550" spans="2:16" ht="30" hidden="1" customHeight="1">
      <c r="B550" s="100" t="s">
        <v>465</v>
      </c>
      <c r="C550" s="100"/>
      <c r="D550" s="100"/>
      <c r="E550" s="92">
        <v>5105.8</v>
      </c>
      <c r="F550" s="92">
        <v>958.13</v>
      </c>
      <c r="G550" s="92">
        <v>6063.93</v>
      </c>
      <c r="K550" s="243" t="s">
        <v>465</v>
      </c>
      <c r="L550" s="243"/>
      <c r="M550" s="243"/>
      <c r="N550" s="92">
        <v>5105.8</v>
      </c>
      <c r="O550" s="92">
        <v>958.13</v>
      </c>
      <c r="P550" s="92">
        <v>6063.93</v>
      </c>
    </row>
    <row r="551" spans="2:16" ht="30" hidden="1" customHeight="1">
      <c r="B551" s="100" t="s">
        <v>466</v>
      </c>
      <c r="C551" s="100"/>
      <c r="D551" s="100"/>
      <c r="E551" s="92">
        <v>5923.3</v>
      </c>
      <c r="F551" s="92">
        <v>1095</v>
      </c>
      <c r="G551" s="92">
        <v>7018.3</v>
      </c>
      <c r="K551" s="243" t="s">
        <v>466</v>
      </c>
      <c r="L551" s="243"/>
      <c r="M551" s="243"/>
      <c r="N551" s="92">
        <v>5923.3</v>
      </c>
      <c r="O551" s="92">
        <v>1095</v>
      </c>
      <c r="P551" s="92">
        <v>7018.3</v>
      </c>
    </row>
    <row r="552" spans="2:16" ht="30" hidden="1" customHeight="1">
      <c r="B552" s="100" t="s">
        <v>467</v>
      </c>
      <c r="C552" s="100"/>
      <c r="D552" s="100"/>
      <c r="E552" s="92">
        <v>6739.2</v>
      </c>
      <c r="F552" s="92">
        <v>1231.8800000000001</v>
      </c>
      <c r="G552" s="92">
        <v>7971.08</v>
      </c>
      <c r="K552" s="243" t="s">
        <v>467</v>
      </c>
      <c r="L552" s="243"/>
      <c r="M552" s="243"/>
      <c r="N552" s="92">
        <v>6739.2</v>
      </c>
      <c r="O552" s="92">
        <v>1231.8800000000001</v>
      </c>
      <c r="P552" s="92">
        <v>7971.08</v>
      </c>
    </row>
    <row r="553" spans="2:16" ht="30" hidden="1" customHeight="1">
      <c r="B553" s="100" t="s">
        <v>468</v>
      </c>
      <c r="C553" s="100"/>
      <c r="D553" s="100"/>
      <c r="E553" s="92">
        <v>7964.3</v>
      </c>
      <c r="F553" s="92">
        <v>1368.75</v>
      </c>
      <c r="G553" s="92">
        <v>9333.0499999999993</v>
      </c>
      <c r="K553" s="243" t="s">
        <v>468</v>
      </c>
      <c r="L553" s="243"/>
      <c r="M553" s="243"/>
      <c r="N553" s="92">
        <v>7964.3</v>
      </c>
      <c r="O553" s="92">
        <v>1368.75</v>
      </c>
      <c r="P553" s="92">
        <v>9333.0499999999993</v>
      </c>
    </row>
    <row r="554" spans="2:16" ht="15" hidden="1" customHeight="1">
      <c r="B554" s="100" t="s">
        <v>469</v>
      </c>
      <c r="C554" s="100"/>
      <c r="D554" s="100"/>
      <c r="E554" s="92">
        <v>8424</v>
      </c>
      <c r="F554" s="92">
        <v>1642.5</v>
      </c>
      <c r="G554" s="92">
        <v>10066.5</v>
      </c>
      <c r="K554" s="243" t="s">
        <v>469</v>
      </c>
      <c r="L554" s="243"/>
      <c r="M554" s="243"/>
      <c r="N554" s="92">
        <v>8424</v>
      </c>
      <c r="O554" s="92">
        <v>1642.5</v>
      </c>
      <c r="P554" s="92">
        <v>10066.5</v>
      </c>
    </row>
    <row r="555" spans="2:16" ht="15" hidden="1" customHeight="1">
      <c r="B555" s="100"/>
      <c r="C555" s="100"/>
      <c r="D555" s="100"/>
      <c r="E555" s="100"/>
      <c r="F555" s="101"/>
      <c r="G555" s="101"/>
      <c r="K555" s="243"/>
      <c r="L555" s="243"/>
      <c r="M555" s="243"/>
      <c r="N555" s="243"/>
      <c r="O555" s="101"/>
      <c r="P555" s="101"/>
    </row>
    <row r="556" spans="2:16" ht="49.5" hidden="1" customHeight="1">
      <c r="B556" s="363" t="s">
        <v>470</v>
      </c>
      <c r="C556" s="363"/>
      <c r="D556" s="363"/>
      <c r="E556" s="363"/>
      <c r="F556" s="363"/>
      <c r="G556" s="363"/>
      <c r="K556" s="363" t="s">
        <v>470</v>
      </c>
      <c r="L556" s="363"/>
      <c r="M556" s="363"/>
      <c r="N556" s="363"/>
      <c r="O556" s="363"/>
      <c r="P556" s="363"/>
    </row>
    <row r="557" spans="2:16" ht="15" hidden="1" customHeight="1">
      <c r="B557" s="100"/>
      <c r="C557" s="100"/>
      <c r="D557" s="100"/>
      <c r="E557" s="100"/>
      <c r="F557" s="101"/>
      <c r="G557" s="101"/>
      <c r="K557" s="243"/>
      <c r="L557" s="243"/>
      <c r="M557" s="243"/>
      <c r="N557" s="243"/>
      <c r="O557" s="101"/>
      <c r="P557" s="101"/>
    </row>
    <row r="558" spans="2:16" ht="38.25" hidden="1" customHeight="1">
      <c r="B558" s="363" t="s">
        <v>471</v>
      </c>
      <c r="C558" s="363"/>
      <c r="D558" s="363"/>
      <c r="E558" s="363"/>
      <c r="F558" s="363"/>
      <c r="G558" s="363"/>
      <c r="K558" s="363" t="s">
        <v>471</v>
      </c>
      <c r="L558" s="363"/>
      <c r="M558" s="363"/>
      <c r="N558" s="363"/>
      <c r="O558" s="363"/>
      <c r="P558" s="363"/>
    </row>
    <row r="559" spans="2:16" ht="15" hidden="1" customHeight="1">
      <c r="B559" s="100"/>
      <c r="C559" s="100"/>
      <c r="D559" s="100"/>
      <c r="E559" s="100"/>
      <c r="F559" s="101"/>
      <c r="G559" s="101"/>
      <c r="K559" s="243"/>
      <c r="L559" s="243"/>
      <c r="M559" s="243"/>
      <c r="N559" s="243"/>
      <c r="O559" s="101"/>
      <c r="P559" s="101"/>
    </row>
    <row r="560" spans="2:16" ht="103.5" hidden="1" customHeight="1">
      <c r="B560" s="363" t="s">
        <v>472</v>
      </c>
      <c r="C560" s="363"/>
      <c r="D560" s="363"/>
      <c r="E560" s="363"/>
      <c r="F560" s="363"/>
      <c r="G560" s="363"/>
      <c r="K560" s="363" t="s">
        <v>472</v>
      </c>
      <c r="L560" s="363"/>
      <c r="M560" s="363"/>
      <c r="N560" s="363"/>
      <c r="O560" s="363"/>
      <c r="P560" s="363"/>
    </row>
    <row r="561" spans="2:16" ht="15" hidden="1" customHeight="1">
      <c r="B561" s="100"/>
      <c r="C561" s="100"/>
      <c r="D561" s="100"/>
      <c r="E561" s="100"/>
      <c r="F561" s="100"/>
      <c r="G561" s="100"/>
      <c r="K561" s="243"/>
      <c r="L561" s="243"/>
      <c r="M561" s="243"/>
      <c r="N561" s="243"/>
      <c r="O561" s="243"/>
      <c r="P561" s="243"/>
    </row>
    <row r="562" spans="2:16" ht="15.75" hidden="1" customHeight="1">
      <c r="B562" s="159" t="s">
        <v>460</v>
      </c>
      <c r="C562" s="157"/>
      <c r="D562" s="157"/>
      <c r="E562" s="160"/>
      <c r="F562" s="157"/>
      <c r="G562" s="150" t="s">
        <v>473</v>
      </c>
      <c r="K562" s="159" t="s">
        <v>460</v>
      </c>
      <c r="L562" s="246"/>
      <c r="M562" s="246"/>
      <c r="N562" s="160"/>
      <c r="O562" s="246"/>
      <c r="P562" s="250" t="s">
        <v>473</v>
      </c>
    </row>
    <row r="563" spans="2:16" ht="15" hidden="1" customHeight="1">
      <c r="B563" s="100" t="s">
        <v>464</v>
      </c>
      <c r="C563" s="100"/>
      <c r="D563" s="100"/>
      <c r="E563" s="52"/>
      <c r="F563" s="100"/>
      <c r="G563" s="92">
        <v>0</v>
      </c>
      <c r="K563" s="243" t="s">
        <v>464</v>
      </c>
      <c r="L563" s="243"/>
      <c r="M563" s="243"/>
      <c r="N563" s="52"/>
      <c r="O563" s="243"/>
      <c r="P563" s="92">
        <v>0</v>
      </c>
    </row>
    <row r="564" spans="2:16" ht="15" hidden="1" customHeight="1">
      <c r="B564" s="140" t="s">
        <v>465</v>
      </c>
      <c r="C564" s="140"/>
      <c r="D564" s="140"/>
      <c r="E564" s="52"/>
      <c r="F564" s="100"/>
      <c r="G564" s="92">
        <v>0</v>
      </c>
      <c r="K564" s="140" t="s">
        <v>465</v>
      </c>
      <c r="L564" s="140"/>
      <c r="M564" s="140"/>
      <c r="N564" s="52"/>
      <c r="O564" s="243"/>
      <c r="P564" s="92">
        <v>0</v>
      </c>
    </row>
    <row r="565" spans="2:16" ht="15" hidden="1" customHeight="1">
      <c r="B565" s="140" t="s">
        <v>474</v>
      </c>
      <c r="C565" s="140"/>
      <c r="D565" s="140"/>
      <c r="E565" s="52"/>
      <c r="F565" s="100"/>
      <c r="G565" s="92">
        <v>0</v>
      </c>
      <c r="K565" s="140" t="s">
        <v>474</v>
      </c>
      <c r="L565" s="140"/>
      <c r="M565" s="140"/>
      <c r="N565" s="52"/>
      <c r="O565" s="243"/>
      <c r="P565" s="92">
        <v>0</v>
      </c>
    </row>
    <row r="566" spans="2:16" ht="15" hidden="1" customHeight="1">
      <c r="B566" s="140" t="s">
        <v>475</v>
      </c>
      <c r="C566" s="140"/>
      <c r="D566" s="140"/>
      <c r="E566" s="52"/>
      <c r="F566" s="100"/>
      <c r="G566" s="92">
        <v>0</v>
      </c>
      <c r="K566" s="140" t="s">
        <v>475</v>
      </c>
      <c r="L566" s="140"/>
      <c r="M566" s="140"/>
      <c r="N566" s="52"/>
      <c r="O566" s="243"/>
      <c r="P566" s="92">
        <v>0</v>
      </c>
    </row>
    <row r="567" spans="2:16" ht="15" hidden="1" customHeight="1">
      <c r="B567" s="140" t="s">
        <v>476</v>
      </c>
      <c r="C567" s="140"/>
      <c r="D567" s="140"/>
      <c r="E567" s="52"/>
      <c r="F567" s="100"/>
      <c r="G567" s="92">
        <v>0</v>
      </c>
      <c r="K567" s="140" t="s">
        <v>476</v>
      </c>
      <c r="L567" s="140"/>
      <c r="M567" s="140"/>
      <c r="N567" s="52"/>
      <c r="O567" s="243"/>
      <c r="P567" s="92">
        <v>0</v>
      </c>
    </row>
    <row r="568" spans="2:16" ht="15" hidden="1" customHeight="1">
      <c r="B568" s="140"/>
      <c r="C568" s="140"/>
      <c r="D568" s="140"/>
      <c r="E568" s="100"/>
      <c r="F568" s="100"/>
      <c r="G568" s="100"/>
      <c r="K568" s="140"/>
      <c r="L568" s="140"/>
      <c r="M568" s="140"/>
      <c r="N568" s="243"/>
      <c r="O568" s="243"/>
      <c r="P568" s="243"/>
    </row>
    <row r="569" spans="2:16" ht="31.5" hidden="1" customHeight="1">
      <c r="B569" s="363" t="s">
        <v>477</v>
      </c>
      <c r="C569" s="363"/>
      <c r="D569" s="363"/>
      <c r="E569" s="363"/>
      <c r="F569" s="363"/>
      <c r="G569" s="363"/>
      <c r="K569" s="363" t="s">
        <v>477</v>
      </c>
      <c r="L569" s="363"/>
      <c r="M569" s="363"/>
      <c r="N569" s="363"/>
      <c r="O569" s="363"/>
      <c r="P569" s="363"/>
    </row>
    <row r="570" spans="2:16" ht="15" hidden="1" customHeight="1">
      <c r="B570" s="100"/>
      <c r="C570" s="100"/>
      <c r="D570" s="100"/>
      <c r="E570" s="100"/>
      <c r="F570" s="100"/>
      <c r="G570" s="100"/>
      <c r="K570" s="243"/>
      <c r="L570" s="243"/>
      <c r="M570" s="243"/>
      <c r="N570" s="243"/>
      <c r="O570" s="243"/>
      <c r="P570" s="243"/>
    </row>
    <row r="571" spans="2:16" ht="63.75" hidden="1" customHeight="1">
      <c r="B571" s="363" t="s">
        <v>478</v>
      </c>
      <c r="C571" s="363"/>
      <c r="D571" s="363"/>
      <c r="E571" s="363"/>
      <c r="F571" s="363"/>
      <c r="G571" s="363"/>
      <c r="K571" s="363" t="s">
        <v>478</v>
      </c>
      <c r="L571" s="363"/>
      <c r="M571" s="363"/>
      <c r="N571" s="363"/>
      <c r="O571" s="363"/>
      <c r="P571" s="363"/>
    </row>
    <row r="572" spans="2:16" ht="15" hidden="1" customHeight="1">
      <c r="B572" s="100"/>
      <c r="C572" s="100"/>
      <c r="D572" s="100"/>
      <c r="E572" s="100"/>
      <c r="F572" s="101"/>
      <c r="G572" s="101"/>
      <c r="K572" s="243"/>
      <c r="L572" s="243"/>
      <c r="M572" s="243"/>
      <c r="N572" s="243"/>
      <c r="O572" s="101"/>
      <c r="P572" s="101"/>
    </row>
    <row r="573" spans="2:16" ht="104.25" hidden="1" customHeight="1">
      <c r="B573" s="363" t="s">
        <v>479</v>
      </c>
      <c r="C573" s="363"/>
      <c r="D573" s="363"/>
      <c r="E573" s="363"/>
      <c r="F573" s="363"/>
      <c r="G573" s="363"/>
      <c r="K573" s="363" t="s">
        <v>479</v>
      </c>
      <c r="L573" s="363"/>
      <c r="M573" s="363"/>
      <c r="N573" s="363"/>
      <c r="O573" s="363"/>
      <c r="P573" s="363"/>
    </row>
    <row r="574" spans="2:16" ht="14.25" hidden="1" customHeight="1">
      <c r="B574" s="100"/>
      <c r="C574" s="100"/>
      <c r="D574" s="100"/>
      <c r="E574" s="100"/>
      <c r="F574" s="100"/>
      <c r="G574" s="100"/>
      <c r="K574" s="243"/>
      <c r="L574" s="243"/>
      <c r="M574" s="243"/>
      <c r="N574" s="243"/>
      <c r="O574" s="243"/>
      <c r="P574" s="243"/>
    </row>
    <row r="575" spans="2:16" ht="30.75" hidden="1" customHeight="1">
      <c r="B575" s="363" t="s">
        <v>480</v>
      </c>
      <c r="C575" s="363"/>
      <c r="D575" s="363"/>
      <c r="E575" s="363"/>
      <c r="F575" s="363"/>
      <c r="G575" s="363"/>
      <c r="K575" s="363" t="s">
        <v>480</v>
      </c>
      <c r="L575" s="363"/>
      <c r="M575" s="363"/>
      <c r="N575" s="363"/>
      <c r="O575" s="363"/>
      <c r="P575" s="363"/>
    </row>
    <row r="576" spans="2:16" ht="15" hidden="1" customHeight="1">
      <c r="B576" s="100"/>
      <c r="C576" s="100"/>
      <c r="D576" s="100"/>
      <c r="E576" s="100"/>
      <c r="F576" s="100"/>
      <c r="G576" s="100"/>
      <c r="K576" s="243"/>
      <c r="L576" s="243"/>
      <c r="M576" s="243"/>
      <c r="N576" s="243"/>
      <c r="O576" s="243"/>
      <c r="P576" s="243"/>
    </row>
    <row r="577" spans="2:16" ht="64.5" hidden="1" customHeight="1">
      <c r="B577" s="363" t="s">
        <v>481</v>
      </c>
      <c r="C577" s="363"/>
      <c r="D577" s="363"/>
      <c r="E577" s="363"/>
      <c r="F577" s="363"/>
      <c r="G577" s="363"/>
      <c r="K577" s="363" t="s">
        <v>481</v>
      </c>
      <c r="L577" s="363"/>
      <c r="M577" s="363"/>
      <c r="N577" s="363"/>
      <c r="O577" s="363"/>
      <c r="P577" s="363"/>
    </row>
    <row r="578" spans="2:16" ht="15" hidden="1" customHeight="1">
      <c r="B578" s="100"/>
      <c r="C578" s="100"/>
      <c r="D578" s="100"/>
      <c r="E578" s="100"/>
      <c r="F578" s="100"/>
      <c r="G578" s="100"/>
      <c r="K578" s="243"/>
      <c r="L578" s="243"/>
      <c r="M578" s="243"/>
      <c r="N578" s="243"/>
      <c r="O578" s="243"/>
      <c r="P578" s="243"/>
    </row>
    <row r="579" spans="2:16" ht="30" hidden="1" customHeight="1">
      <c r="B579" s="363" t="s">
        <v>482</v>
      </c>
      <c r="C579" s="363"/>
      <c r="D579" s="363"/>
      <c r="E579" s="363"/>
      <c r="F579" s="363"/>
      <c r="G579" s="363"/>
      <c r="K579" s="363" t="s">
        <v>482</v>
      </c>
      <c r="L579" s="363"/>
      <c r="M579" s="363"/>
      <c r="N579" s="363"/>
      <c r="O579" s="363"/>
      <c r="P579" s="363"/>
    </row>
    <row r="580" spans="2:16" ht="12" hidden="1" customHeight="1">
      <c r="B580" s="100"/>
      <c r="C580" s="100"/>
      <c r="D580" s="100"/>
      <c r="E580" s="100"/>
      <c r="F580" s="100"/>
      <c r="G580" s="100"/>
      <c r="K580" s="243"/>
      <c r="L580" s="243"/>
      <c r="M580" s="243"/>
      <c r="N580" s="243"/>
      <c r="O580" s="243"/>
      <c r="P580" s="243"/>
    </row>
    <row r="581" spans="2:16" ht="86.25" hidden="1" customHeight="1">
      <c r="B581" s="363" t="s">
        <v>483</v>
      </c>
      <c r="C581" s="363"/>
      <c r="D581" s="363"/>
      <c r="E581" s="363"/>
      <c r="F581" s="363"/>
      <c r="G581" s="363"/>
      <c r="K581" s="363" t="s">
        <v>483</v>
      </c>
      <c r="L581" s="363"/>
      <c r="M581" s="363"/>
      <c r="N581" s="363"/>
      <c r="O581" s="363"/>
      <c r="P581" s="363"/>
    </row>
    <row r="582" spans="2:16" ht="15" hidden="1" customHeight="1">
      <c r="B582" s="100"/>
      <c r="C582" s="100"/>
      <c r="D582" s="100"/>
      <c r="E582" s="100"/>
      <c r="F582" s="100"/>
      <c r="G582" s="100"/>
      <c r="K582" s="243"/>
      <c r="L582" s="243"/>
      <c r="M582" s="243"/>
      <c r="N582" s="243"/>
      <c r="O582" s="243"/>
      <c r="P582" s="243"/>
    </row>
    <row r="583" spans="2:16" ht="56.25" hidden="1" customHeight="1">
      <c r="B583" s="363" t="s">
        <v>484</v>
      </c>
      <c r="C583" s="363"/>
      <c r="D583" s="363"/>
      <c r="E583" s="363"/>
      <c r="F583" s="363"/>
      <c r="G583" s="363"/>
      <c r="K583" s="363" t="s">
        <v>484</v>
      </c>
      <c r="L583" s="363"/>
      <c r="M583" s="363"/>
      <c r="N583" s="363"/>
      <c r="O583" s="363"/>
      <c r="P583" s="363"/>
    </row>
    <row r="584" spans="2:16" ht="15" hidden="1" customHeight="1">
      <c r="B584" s="100"/>
      <c r="C584" s="100"/>
      <c r="D584" s="100"/>
      <c r="E584" s="100"/>
      <c r="F584" s="100"/>
      <c r="G584" s="100"/>
      <c r="K584" s="243"/>
      <c r="L584" s="243"/>
      <c r="M584" s="243"/>
      <c r="N584" s="243"/>
      <c r="O584" s="243"/>
      <c r="P584" s="243"/>
    </row>
    <row r="585" spans="2:16" ht="12.75" hidden="1" customHeight="1">
      <c r="B585" s="363" t="s">
        <v>485</v>
      </c>
      <c r="C585" s="363"/>
      <c r="D585" s="363"/>
      <c r="E585" s="363"/>
      <c r="F585" s="363"/>
      <c r="G585" s="363"/>
      <c r="K585" s="363" t="s">
        <v>485</v>
      </c>
      <c r="L585" s="363"/>
      <c r="M585" s="363"/>
      <c r="N585" s="363"/>
      <c r="O585" s="363"/>
      <c r="P585" s="363"/>
    </row>
    <row r="586" spans="2:16" ht="15" hidden="1" customHeight="1">
      <c r="B586" s="100"/>
      <c r="C586" s="100"/>
      <c r="D586" s="100"/>
      <c r="E586" s="100"/>
      <c r="F586" s="100"/>
      <c r="G586" s="101"/>
      <c r="K586" s="243"/>
      <c r="L586" s="243"/>
      <c r="M586" s="243"/>
      <c r="N586" s="243"/>
      <c r="O586" s="243"/>
      <c r="P586" s="101"/>
    </row>
    <row r="587" spans="2:16" ht="25.5" hidden="1" customHeight="1">
      <c r="B587" s="363" t="s">
        <v>486</v>
      </c>
      <c r="C587" s="363"/>
      <c r="D587" s="363"/>
      <c r="E587" s="363"/>
      <c r="F587" s="363"/>
      <c r="G587" s="363"/>
      <c r="K587" s="363" t="s">
        <v>486</v>
      </c>
      <c r="L587" s="363"/>
      <c r="M587" s="363"/>
      <c r="N587" s="363"/>
      <c r="O587" s="363"/>
      <c r="P587" s="363"/>
    </row>
    <row r="588" spans="2:16" ht="15" hidden="1" customHeight="1">
      <c r="B588" s="100"/>
      <c r="C588" s="100"/>
      <c r="D588" s="100"/>
      <c r="E588" s="100"/>
      <c r="F588" s="100"/>
      <c r="G588" s="101"/>
      <c r="K588" s="243"/>
      <c r="L588" s="243"/>
      <c r="M588" s="243"/>
      <c r="N588" s="243"/>
      <c r="O588" s="243"/>
      <c r="P588" s="101"/>
    </row>
    <row r="589" spans="2:16" ht="52.5" hidden="1" customHeight="1">
      <c r="B589" s="363" t="s">
        <v>487</v>
      </c>
      <c r="C589" s="363"/>
      <c r="D589" s="363"/>
      <c r="E589" s="363"/>
      <c r="F589" s="363"/>
      <c r="G589" s="363"/>
      <c r="K589" s="363" t="s">
        <v>487</v>
      </c>
      <c r="L589" s="363"/>
      <c r="M589" s="363"/>
      <c r="N589" s="363"/>
      <c r="O589" s="363"/>
      <c r="P589" s="363"/>
    </row>
    <row r="590" spans="2:16" ht="15" hidden="1" customHeight="1">
      <c r="B590" s="100"/>
      <c r="C590" s="100"/>
      <c r="D590" s="100"/>
      <c r="E590" s="100"/>
      <c r="F590" s="100"/>
      <c r="G590" s="101"/>
      <c r="K590" s="243"/>
      <c r="L590" s="243"/>
      <c r="M590" s="243"/>
      <c r="N590" s="243"/>
      <c r="O590" s="243"/>
      <c r="P590" s="101"/>
    </row>
    <row r="591" spans="2:16" ht="12.75" hidden="1" customHeight="1">
      <c r="B591" s="363" t="s">
        <v>488</v>
      </c>
      <c r="C591" s="363"/>
      <c r="D591" s="363"/>
      <c r="E591" s="363"/>
      <c r="F591" s="363"/>
      <c r="G591" s="363"/>
      <c r="K591" s="363" t="s">
        <v>488</v>
      </c>
      <c r="L591" s="363"/>
      <c r="M591" s="363"/>
      <c r="N591" s="363"/>
      <c r="O591" s="363"/>
      <c r="P591" s="363"/>
    </row>
    <row r="592" spans="2:16" ht="15" hidden="1" customHeight="1">
      <c r="B592" s="100"/>
      <c r="C592" s="100"/>
      <c r="D592" s="100"/>
      <c r="E592" s="100"/>
      <c r="F592" s="100"/>
      <c r="G592" s="101"/>
      <c r="K592" s="243"/>
      <c r="L592" s="243"/>
      <c r="M592" s="243"/>
      <c r="N592" s="243"/>
      <c r="O592" s="243"/>
      <c r="P592" s="101"/>
    </row>
    <row r="593" spans="2:17" s="88" customFormat="1" ht="26.25" hidden="1" customHeight="1">
      <c r="B593" s="157" t="s">
        <v>5</v>
      </c>
      <c r="C593" s="157"/>
      <c r="D593" s="157"/>
      <c r="E593" s="157"/>
      <c r="F593" s="157"/>
      <c r="G593" s="151" t="s">
        <v>489</v>
      </c>
      <c r="I593" s="223"/>
      <c r="J593" s="235"/>
      <c r="K593" s="246" t="s">
        <v>5</v>
      </c>
      <c r="L593" s="246"/>
      <c r="M593" s="246"/>
      <c r="N593" s="246"/>
      <c r="O593" s="246"/>
      <c r="P593" s="151" t="s">
        <v>489</v>
      </c>
      <c r="Q593" s="256"/>
    </row>
    <row r="594" spans="2:17" ht="15" hidden="1" customHeight="1">
      <c r="B594" s="156"/>
      <c r="C594" s="156"/>
      <c r="D594" s="156"/>
      <c r="E594" s="156"/>
      <c r="F594" s="156"/>
      <c r="G594" s="120"/>
      <c r="K594" s="245"/>
      <c r="L594" s="245"/>
      <c r="M594" s="245"/>
      <c r="N594" s="245"/>
      <c r="O594" s="245"/>
      <c r="P594" s="120"/>
    </row>
    <row r="595" spans="2:17" ht="15" hidden="1" customHeight="1">
      <c r="B595" s="401" t="s">
        <v>490</v>
      </c>
      <c r="C595" s="401"/>
      <c r="D595" s="401"/>
      <c r="E595" s="401"/>
      <c r="F595" s="401"/>
      <c r="G595" s="92">
        <v>229188.9</v>
      </c>
      <c r="K595" s="401" t="s">
        <v>490</v>
      </c>
      <c r="L595" s="401"/>
      <c r="M595" s="401"/>
      <c r="N595" s="401"/>
      <c r="O595" s="401"/>
      <c r="P595" s="92">
        <v>229188.9</v>
      </c>
    </row>
    <row r="596" spans="2:17" ht="15" hidden="1" customHeight="1">
      <c r="B596" s="401" t="s">
        <v>491</v>
      </c>
      <c r="C596" s="401"/>
      <c r="D596" s="401"/>
      <c r="E596" s="401"/>
      <c r="F596" s="401"/>
      <c r="G596" s="92">
        <v>111121.9</v>
      </c>
      <c r="K596" s="401" t="s">
        <v>491</v>
      </c>
      <c r="L596" s="401"/>
      <c r="M596" s="401"/>
      <c r="N596" s="401"/>
      <c r="O596" s="401"/>
      <c r="P596" s="92">
        <v>111121.9</v>
      </c>
    </row>
    <row r="597" spans="2:17" ht="15" hidden="1" customHeight="1">
      <c r="B597" s="401"/>
      <c r="C597" s="401"/>
      <c r="D597" s="401"/>
      <c r="E597" s="401"/>
      <c r="F597" s="401"/>
      <c r="G597" s="120"/>
      <c r="K597" s="401"/>
      <c r="L597" s="401"/>
      <c r="M597" s="401"/>
      <c r="N597" s="401"/>
      <c r="O597" s="401"/>
      <c r="P597" s="120"/>
    </row>
    <row r="598" spans="2:17" ht="76.5" hidden="1" customHeight="1">
      <c r="B598" s="363" t="s">
        <v>492</v>
      </c>
      <c r="C598" s="363"/>
      <c r="D598" s="363"/>
      <c r="E598" s="363"/>
      <c r="F598" s="363"/>
      <c r="G598" s="363"/>
      <c r="K598" s="363" t="s">
        <v>492</v>
      </c>
      <c r="L598" s="363"/>
      <c r="M598" s="363"/>
      <c r="N598" s="363"/>
      <c r="O598" s="363"/>
      <c r="P598" s="363"/>
    </row>
    <row r="599" spans="2:17" ht="15" hidden="1" customHeight="1">
      <c r="B599" s="156"/>
      <c r="C599" s="156"/>
      <c r="D599" s="156"/>
      <c r="E599" s="156"/>
      <c r="F599" s="156"/>
      <c r="G599" s="120"/>
      <c r="K599" s="245"/>
      <c r="L599" s="245"/>
      <c r="M599" s="245"/>
      <c r="N599" s="245"/>
      <c r="O599" s="245"/>
      <c r="P599" s="120"/>
    </row>
    <row r="600" spans="2:17" ht="15" hidden="1" customHeight="1">
      <c r="B600" s="401" t="s">
        <v>493</v>
      </c>
      <c r="C600" s="401"/>
      <c r="D600" s="401"/>
      <c r="E600" s="401"/>
      <c r="F600" s="401"/>
      <c r="G600" s="120"/>
      <c r="K600" s="401" t="s">
        <v>493</v>
      </c>
      <c r="L600" s="401"/>
      <c r="M600" s="401"/>
      <c r="N600" s="401"/>
      <c r="O600" s="401"/>
      <c r="P600" s="120"/>
    </row>
    <row r="601" spans="2:17" ht="15" hidden="1" customHeight="1">
      <c r="B601" s="156"/>
      <c r="C601" s="156"/>
      <c r="D601" s="156"/>
      <c r="E601" s="156"/>
      <c r="F601" s="156"/>
      <c r="G601" s="120"/>
      <c r="K601" s="245"/>
      <c r="L601" s="245"/>
      <c r="M601" s="245"/>
      <c r="N601" s="245"/>
      <c r="O601" s="245"/>
      <c r="P601" s="120"/>
    </row>
    <row r="602" spans="2:17" s="88" customFormat="1" ht="15.75" hidden="1" customHeight="1">
      <c r="B602" s="161" t="s">
        <v>5</v>
      </c>
      <c r="C602" s="161"/>
      <c r="D602" s="161"/>
      <c r="E602" s="161"/>
      <c r="F602" s="161" t="s">
        <v>403</v>
      </c>
      <c r="G602" s="162" t="s">
        <v>387</v>
      </c>
      <c r="I602" s="223"/>
      <c r="J602" s="235"/>
      <c r="K602" s="161" t="s">
        <v>5</v>
      </c>
      <c r="L602" s="161"/>
      <c r="M602" s="161"/>
      <c r="N602" s="161"/>
      <c r="O602" s="161" t="s">
        <v>403</v>
      </c>
      <c r="P602" s="162" t="s">
        <v>387</v>
      </c>
      <c r="Q602" s="256"/>
    </row>
    <row r="603" spans="2:17" ht="30" hidden="1" customHeight="1">
      <c r="B603" s="100" t="s">
        <v>494</v>
      </c>
      <c r="C603" s="100"/>
      <c r="D603" s="100"/>
      <c r="E603" s="100"/>
      <c r="F603" s="100" t="s">
        <v>495</v>
      </c>
      <c r="G603" s="92">
        <v>1.08</v>
      </c>
      <c r="K603" s="243" t="s">
        <v>494</v>
      </c>
      <c r="L603" s="243"/>
      <c r="M603" s="243"/>
      <c r="N603" s="243"/>
      <c r="O603" s="243" t="s">
        <v>495</v>
      </c>
      <c r="P603" s="92">
        <v>1.08</v>
      </c>
    </row>
    <row r="604" spans="2:17" ht="15" hidden="1" customHeight="1">
      <c r="B604" s="100"/>
      <c r="C604" s="100"/>
      <c r="D604" s="100"/>
      <c r="E604" s="100"/>
      <c r="F604" s="100"/>
      <c r="G604" s="101"/>
      <c r="K604" s="243"/>
      <c r="L604" s="243"/>
      <c r="M604" s="243"/>
      <c r="N604" s="243"/>
      <c r="O604" s="243"/>
      <c r="P604" s="101"/>
    </row>
    <row r="605" spans="2:17" ht="30.75" hidden="1" customHeight="1">
      <c r="B605" s="362" t="s">
        <v>496</v>
      </c>
      <c r="C605" s="363"/>
      <c r="D605" s="363"/>
      <c r="E605" s="363"/>
      <c r="F605" s="363"/>
      <c r="G605" s="363"/>
      <c r="K605" s="362" t="s">
        <v>496</v>
      </c>
      <c r="L605" s="363"/>
      <c r="M605" s="363"/>
      <c r="N605" s="363"/>
      <c r="O605" s="363"/>
      <c r="P605" s="363"/>
    </row>
    <row r="606" spans="2:17" ht="15" hidden="1" customHeight="1">
      <c r="B606" s="100"/>
      <c r="C606" s="100"/>
      <c r="D606" s="100"/>
      <c r="E606" s="100"/>
      <c r="F606" s="100"/>
      <c r="G606" s="101"/>
      <c r="K606" s="243"/>
      <c r="L606" s="243"/>
      <c r="M606" s="243"/>
      <c r="N606" s="243"/>
      <c r="O606" s="243"/>
      <c r="P606" s="101"/>
    </row>
    <row r="607" spans="2:17" ht="26.25" hidden="1" customHeight="1">
      <c r="B607" s="363" t="s">
        <v>497</v>
      </c>
      <c r="C607" s="363"/>
      <c r="D607" s="363"/>
      <c r="E607" s="363"/>
      <c r="F607" s="363"/>
      <c r="G607" s="363"/>
      <c r="K607" s="363" t="s">
        <v>497</v>
      </c>
      <c r="L607" s="363"/>
      <c r="M607" s="363"/>
      <c r="N607" s="363"/>
      <c r="O607" s="363"/>
      <c r="P607" s="363"/>
    </row>
    <row r="608" spans="2:17" ht="15" hidden="1" customHeight="1">
      <c r="B608" s="100"/>
      <c r="C608" s="100"/>
      <c r="D608" s="100"/>
      <c r="E608" s="100"/>
      <c r="F608" s="100"/>
      <c r="G608" s="101"/>
      <c r="K608" s="243"/>
      <c r="L608" s="243"/>
      <c r="M608" s="243"/>
      <c r="N608" s="243"/>
      <c r="O608" s="243"/>
      <c r="P608" s="101"/>
    </row>
    <row r="609" spans="2:17" ht="13.5" hidden="1" customHeight="1">
      <c r="B609" s="384" t="s">
        <v>498</v>
      </c>
      <c r="C609" s="384"/>
      <c r="D609" s="384"/>
      <c r="E609" s="384"/>
      <c r="F609" s="384"/>
      <c r="G609" s="384"/>
      <c r="K609" s="384" t="s">
        <v>498</v>
      </c>
      <c r="L609" s="384"/>
      <c r="M609" s="384"/>
      <c r="N609" s="384"/>
      <c r="O609" s="384"/>
      <c r="P609" s="384"/>
    </row>
    <row r="610" spans="2:17" ht="12.75" hidden="1" customHeight="1">
      <c r="B610" s="384" t="s">
        <v>499</v>
      </c>
      <c r="C610" s="384"/>
      <c r="D610" s="384"/>
      <c r="E610" s="384"/>
      <c r="F610" s="384"/>
      <c r="G610" s="384"/>
      <c r="K610" s="384" t="s">
        <v>499</v>
      </c>
      <c r="L610" s="384"/>
      <c r="M610" s="384"/>
      <c r="N610" s="384"/>
      <c r="O610" s="384"/>
      <c r="P610" s="384"/>
    </row>
    <row r="611" spans="2:17" ht="12.75" hidden="1" customHeight="1">
      <c r="B611" s="384" t="s">
        <v>500</v>
      </c>
      <c r="C611" s="384"/>
      <c r="D611" s="384"/>
      <c r="E611" s="384"/>
      <c r="F611" s="384"/>
      <c r="G611" s="384"/>
      <c r="K611" s="384" t="s">
        <v>500</v>
      </c>
      <c r="L611" s="384"/>
      <c r="M611" s="384"/>
      <c r="N611" s="384"/>
      <c r="O611" s="384"/>
      <c r="P611" s="384"/>
    </row>
    <row r="612" spans="2:17" ht="15" hidden="1" customHeight="1">
      <c r="B612" s="100"/>
      <c r="C612" s="100"/>
      <c r="D612" s="100"/>
      <c r="E612" s="100"/>
      <c r="F612" s="100"/>
      <c r="G612" s="101"/>
      <c r="K612" s="243"/>
      <c r="L612" s="243"/>
      <c r="M612" s="243"/>
      <c r="N612" s="243"/>
      <c r="O612" s="243"/>
      <c r="P612" s="101"/>
    </row>
    <row r="613" spans="2:17" ht="33" hidden="1" customHeight="1">
      <c r="B613" s="363" t="s">
        <v>501</v>
      </c>
      <c r="C613" s="363"/>
      <c r="D613" s="363"/>
      <c r="E613" s="363"/>
      <c r="F613" s="363"/>
      <c r="G613" s="363">
        <v>0.2</v>
      </c>
      <c r="K613" s="363" t="s">
        <v>501</v>
      </c>
      <c r="L613" s="363"/>
      <c r="M613" s="363"/>
      <c r="N613" s="363"/>
      <c r="O613" s="363"/>
      <c r="P613" s="363">
        <v>0.2</v>
      </c>
    </row>
    <row r="614" spans="2:17" ht="15" hidden="1" customHeight="1">
      <c r="B614" s="100"/>
      <c r="C614" s="100"/>
      <c r="D614" s="100"/>
      <c r="E614" s="100"/>
      <c r="F614" s="100"/>
      <c r="G614" s="101"/>
      <c r="K614" s="243"/>
      <c r="L614" s="243"/>
      <c r="M614" s="243"/>
      <c r="N614" s="243"/>
      <c r="O614" s="243"/>
      <c r="P614" s="101"/>
    </row>
    <row r="615" spans="2:17" ht="30" hidden="1" customHeight="1">
      <c r="B615" s="363" t="s">
        <v>502</v>
      </c>
      <c r="C615" s="363"/>
      <c r="D615" s="363"/>
      <c r="E615" s="363"/>
      <c r="F615" s="363"/>
      <c r="G615" s="363">
        <v>0.28999999999999998</v>
      </c>
      <c r="K615" s="363" t="s">
        <v>502</v>
      </c>
      <c r="L615" s="363"/>
      <c r="M615" s="363"/>
      <c r="N615" s="363"/>
      <c r="O615" s="363"/>
      <c r="P615" s="363">
        <v>0.28999999999999998</v>
      </c>
    </row>
    <row r="616" spans="2:17" hidden="1">
      <c r="B616" s="100"/>
      <c r="C616" s="100"/>
      <c r="D616" s="100"/>
      <c r="E616" s="100"/>
      <c r="F616" s="100"/>
      <c r="G616" s="101"/>
      <c r="K616" s="243"/>
      <c r="L616" s="243"/>
      <c r="M616" s="243"/>
      <c r="N616" s="243"/>
      <c r="O616" s="243"/>
      <c r="P616" s="101"/>
    </row>
    <row r="617" spans="2:17">
      <c r="B617" s="100"/>
      <c r="C617" s="100"/>
      <c r="D617" s="100"/>
      <c r="E617" s="100"/>
      <c r="F617" s="100"/>
      <c r="G617" s="101"/>
      <c r="K617" s="243"/>
      <c r="L617" s="243"/>
      <c r="M617" s="243"/>
      <c r="N617" s="243"/>
      <c r="O617" s="243"/>
      <c r="P617" s="101"/>
    </row>
    <row r="618" spans="2:17" ht="21.75" customHeight="1">
      <c r="B618" s="415" t="s">
        <v>304</v>
      </c>
      <c r="C618" s="415"/>
      <c r="D618" s="415"/>
      <c r="E618" s="415"/>
      <c r="F618" s="415"/>
      <c r="G618" s="415"/>
      <c r="K618" s="361" t="s">
        <v>304</v>
      </c>
      <c r="L618" s="361"/>
      <c r="M618" s="361"/>
      <c r="N618" s="361"/>
      <c r="O618" s="361"/>
      <c r="P618" s="361"/>
    </row>
    <row r="619" spans="2:17" ht="43.5" customHeight="1">
      <c r="B619" s="431" t="s">
        <v>503</v>
      </c>
      <c r="C619" s="431"/>
      <c r="D619" s="431"/>
      <c r="E619" s="431"/>
      <c r="F619" s="431"/>
      <c r="G619" s="431"/>
      <c r="J619" s="235">
        <v>201</v>
      </c>
      <c r="K619" s="371" t="s">
        <v>503</v>
      </c>
      <c r="L619" s="371"/>
      <c r="M619" s="371"/>
      <c r="N619" s="371"/>
      <c r="O619" s="371"/>
      <c r="P619" s="371"/>
    </row>
    <row r="620" spans="2:17" ht="45" customHeight="1">
      <c r="B620" s="438" t="s">
        <v>504</v>
      </c>
      <c r="C620" s="438"/>
      <c r="D620" s="438"/>
      <c r="E620" s="438"/>
      <c r="F620" s="438"/>
      <c r="G620" s="438"/>
      <c r="K620" s="362" t="s">
        <v>971</v>
      </c>
      <c r="L620" s="362"/>
      <c r="M620" s="362"/>
      <c r="N620" s="362"/>
      <c r="O620" s="362"/>
      <c r="P620" s="362"/>
    </row>
    <row r="621" spans="2:17" ht="31.5" customHeight="1">
      <c r="B621" s="378" t="s">
        <v>505</v>
      </c>
      <c r="C621" s="378"/>
      <c r="D621" s="378"/>
      <c r="E621" s="378"/>
      <c r="F621" s="378"/>
      <c r="G621" s="378"/>
      <c r="K621" s="363" t="s">
        <v>505</v>
      </c>
      <c r="L621" s="363"/>
      <c r="M621" s="363"/>
      <c r="N621" s="363"/>
      <c r="O621" s="363"/>
      <c r="P621" s="363"/>
    </row>
    <row r="622" spans="2:17">
      <c r="B622" s="72"/>
      <c r="C622" s="72"/>
      <c r="D622" s="72"/>
      <c r="E622" s="72"/>
      <c r="F622" s="72"/>
      <c r="G622" s="73"/>
      <c r="K622" s="243"/>
      <c r="L622" s="243"/>
      <c r="M622" s="243"/>
      <c r="N622" s="243"/>
      <c r="O622" s="243"/>
      <c r="P622" s="101"/>
    </row>
    <row r="623" spans="2:17">
      <c r="B623" s="432" t="s">
        <v>353</v>
      </c>
      <c r="C623" s="432"/>
      <c r="D623" s="432"/>
      <c r="E623" s="432"/>
      <c r="F623" s="432"/>
      <c r="G623" s="432"/>
      <c r="K623" s="374" t="s">
        <v>353</v>
      </c>
      <c r="L623" s="374"/>
      <c r="M623" s="374"/>
      <c r="N623" s="374"/>
      <c r="O623" s="374"/>
      <c r="P623" s="374"/>
    </row>
    <row r="624" spans="2:17" ht="16.5" customHeight="1">
      <c r="B624" s="416" t="s">
        <v>506</v>
      </c>
      <c r="C624" s="416"/>
      <c r="D624" s="416"/>
      <c r="E624" s="416"/>
      <c r="F624" s="416"/>
      <c r="G624" s="92">
        <v>0.45</v>
      </c>
      <c r="H624" s="5"/>
      <c r="I624" s="227"/>
      <c r="J624" s="236"/>
      <c r="K624" s="384" t="s">
        <v>506</v>
      </c>
      <c r="L624" s="384"/>
      <c r="M624" s="384"/>
      <c r="N624" s="384"/>
      <c r="O624" s="384"/>
      <c r="P624" s="92">
        <v>1.31</v>
      </c>
      <c r="Q624" s="303">
        <f>P624/G625-1</f>
        <v>0.54117647058823537</v>
      </c>
    </row>
    <row r="625" spans="2:17" ht="16.5" customHeight="1">
      <c r="B625" s="416" t="s">
        <v>902</v>
      </c>
      <c r="C625" s="416"/>
      <c r="D625" s="416"/>
      <c r="E625" s="416"/>
      <c r="F625" s="416"/>
      <c r="G625" s="92">
        <v>0.85</v>
      </c>
      <c r="H625" s="5"/>
      <c r="I625" s="227"/>
      <c r="J625" s="236"/>
      <c r="K625" s="384"/>
      <c r="L625" s="384"/>
      <c r="M625" s="384"/>
      <c r="N625" s="384"/>
      <c r="O625" s="384"/>
      <c r="P625" s="92"/>
    </row>
    <row r="626" spans="2:17" ht="15" customHeight="1">
      <c r="B626" s="443" t="s">
        <v>913</v>
      </c>
      <c r="C626" s="443"/>
      <c r="D626" s="443"/>
      <c r="E626" s="443"/>
      <c r="F626" s="443"/>
      <c r="G626" s="93"/>
      <c r="H626" s="5"/>
      <c r="I626" s="227"/>
      <c r="J626" s="236"/>
      <c r="K626" s="401" t="s">
        <v>915</v>
      </c>
      <c r="L626" s="401"/>
      <c r="M626" s="401"/>
      <c r="N626" s="401"/>
      <c r="O626" s="401"/>
      <c r="P626" s="92"/>
    </row>
    <row r="627" spans="2:17" ht="15" customHeight="1">
      <c r="B627" s="443" t="s">
        <v>507</v>
      </c>
      <c r="C627" s="443"/>
      <c r="D627" s="443"/>
      <c r="E627" s="443"/>
      <c r="F627" s="443"/>
      <c r="G627" s="92">
        <v>490.83840000000004</v>
      </c>
      <c r="H627" s="5"/>
      <c r="I627" s="227"/>
      <c r="J627" s="236"/>
      <c r="K627" s="401" t="s">
        <v>972</v>
      </c>
      <c r="L627" s="401"/>
      <c r="M627" s="401"/>
      <c r="N627" s="401"/>
      <c r="O627" s="401"/>
      <c r="P627" s="92">
        <f t="shared" ref="P627:P628" si="10">(G627*$Q$1)+G627</f>
        <v>508.01774400000005</v>
      </c>
      <c r="Q627" s="303">
        <f t="shared" ref="Q627:Q628" si="11">P627/G627-1</f>
        <v>3.499999999999992E-2</v>
      </c>
    </row>
    <row r="628" spans="2:17" ht="21" customHeight="1">
      <c r="B628" s="443" t="s">
        <v>508</v>
      </c>
      <c r="C628" s="443"/>
      <c r="D628" s="443"/>
      <c r="E628" s="443"/>
      <c r="F628" s="443"/>
      <c r="G628" s="92">
        <v>2.75</v>
      </c>
      <c r="H628" s="5"/>
      <c r="I628" s="227"/>
      <c r="J628" s="236"/>
      <c r="K628" s="401" t="s">
        <v>973</v>
      </c>
      <c r="L628" s="401"/>
      <c r="M628" s="401"/>
      <c r="N628" s="401"/>
      <c r="O628" s="401"/>
      <c r="P628" s="92">
        <f t="shared" si="10"/>
        <v>2.8462499999999999</v>
      </c>
      <c r="Q628" s="303">
        <f t="shared" si="11"/>
        <v>3.499999999999992E-2</v>
      </c>
    </row>
    <row r="629" spans="2:17" ht="21" customHeight="1">
      <c r="B629" s="444"/>
      <c r="C629" s="444"/>
      <c r="D629" s="444"/>
      <c r="E629" s="444"/>
      <c r="F629" s="444"/>
      <c r="G629" s="212"/>
      <c r="H629" s="5"/>
      <c r="I629" s="227"/>
      <c r="J629" s="236"/>
      <c r="K629" s="402"/>
      <c r="L629" s="402"/>
      <c r="M629" s="402"/>
      <c r="N629" s="402"/>
      <c r="O629" s="402"/>
      <c r="P629" s="212"/>
    </row>
    <row r="630" spans="2:17" ht="15" customHeight="1">
      <c r="B630" s="443"/>
      <c r="C630" s="443"/>
      <c r="D630" s="443"/>
      <c r="E630" s="443"/>
      <c r="F630" s="443"/>
      <c r="G630" s="163"/>
      <c r="H630" s="5"/>
      <c r="K630" s="401"/>
      <c r="L630" s="401"/>
      <c r="M630" s="401"/>
      <c r="N630" s="401"/>
      <c r="O630" s="401"/>
      <c r="P630" s="319"/>
    </row>
    <row r="631" spans="2:17">
      <c r="B631" s="415" t="s">
        <v>313</v>
      </c>
      <c r="C631" s="415"/>
      <c r="D631" s="415"/>
      <c r="E631" s="415"/>
      <c r="F631" s="415"/>
      <c r="G631" s="415"/>
      <c r="K631" s="361" t="s">
        <v>313</v>
      </c>
      <c r="L631" s="361"/>
      <c r="M631" s="361"/>
      <c r="N631" s="361"/>
      <c r="O631" s="361"/>
      <c r="P631" s="361"/>
    </row>
    <row r="632" spans="2:17">
      <c r="B632" s="415" t="s">
        <v>509</v>
      </c>
      <c r="C632" s="415"/>
      <c r="D632" s="415"/>
      <c r="E632" s="415"/>
      <c r="F632" s="415"/>
      <c r="G632" s="415"/>
      <c r="K632" s="361" t="s">
        <v>509</v>
      </c>
      <c r="L632" s="361"/>
      <c r="M632" s="361"/>
      <c r="N632" s="361"/>
      <c r="O632" s="361"/>
      <c r="P632" s="361"/>
    </row>
    <row r="633" spans="2:17" ht="31.5" customHeight="1">
      <c r="B633" s="438" t="s">
        <v>510</v>
      </c>
      <c r="C633" s="378"/>
      <c r="D633" s="378"/>
      <c r="E633" s="378"/>
      <c r="F633" s="378"/>
      <c r="G633" s="378"/>
      <c r="J633" s="235">
        <v>203</v>
      </c>
      <c r="K633" s="362" t="s">
        <v>974</v>
      </c>
      <c r="L633" s="363"/>
      <c r="M633" s="363"/>
      <c r="N633" s="363"/>
      <c r="O633" s="363"/>
      <c r="P633" s="363"/>
    </row>
    <row r="634" spans="2:17" s="88" customFormat="1">
      <c r="B634" s="431" t="s">
        <v>511</v>
      </c>
      <c r="C634" s="431"/>
      <c r="D634" s="431"/>
      <c r="E634" s="431"/>
      <c r="F634" s="431"/>
      <c r="G634" s="431"/>
      <c r="I634" s="223"/>
      <c r="J634" s="235">
        <v>204</v>
      </c>
      <c r="K634" s="371" t="s">
        <v>511</v>
      </c>
      <c r="L634" s="371"/>
      <c r="M634" s="371"/>
      <c r="N634" s="371"/>
      <c r="O634" s="371"/>
      <c r="P634" s="371"/>
      <c r="Q634" s="256"/>
    </row>
    <row r="635" spans="2:17" ht="23.25" customHeight="1">
      <c r="B635" s="416" t="s">
        <v>512</v>
      </c>
      <c r="C635" s="416"/>
      <c r="D635" s="416"/>
      <c r="E635" s="416"/>
      <c r="F635" s="416"/>
      <c r="G635" s="73"/>
      <c r="K635" s="384" t="s">
        <v>512</v>
      </c>
      <c r="L635" s="384"/>
      <c r="M635" s="384"/>
      <c r="N635" s="384"/>
      <c r="O635" s="384"/>
      <c r="P635" s="101"/>
    </row>
    <row r="636" spans="2:17" ht="15.75" customHeight="1">
      <c r="B636" s="378" t="s">
        <v>513</v>
      </c>
      <c r="C636" s="378"/>
      <c r="D636" s="378"/>
      <c r="E636" s="378"/>
      <c r="F636" s="108"/>
      <c r="G636" s="164" t="s">
        <v>514</v>
      </c>
      <c r="K636" s="363" t="s">
        <v>513</v>
      </c>
      <c r="L636" s="363"/>
      <c r="M636" s="363"/>
      <c r="N636" s="363"/>
      <c r="O636" s="109"/>
      <c r="P636" s="320" t="s">
        <v>514</v>
      </c>
    </row>
    <row r="637" spans="2:17" ht="15.75" customHeight="1">
      <c r="B637" s="378" t="s">
        <v>515</v>
      </c>
      <c r="C637" s="378"/>
      <c r="D637" s="378"/>
      <c r="E637" s="378"/>
      <c r="F637" s="215"/>
      <c r="G637" s="92">
        <v>93.538413759332514</v>
      </c>
      <c r="H637" s="5"/>
      <c r="I637" s="227"/>
      <c r="J637" s="236"/>
      <c r="K637" s="363" t="s">
        <v>515</v>
      </c>
      <c r="L637" s="363"/>
      <c r="M637" s="363"/>
      <c r="N637" s="363"/>
      <c r="O637" s="243"/>
      <c r="P637" s="92">
        <f t="shared" ref="P637:P644" si="12">(G637*$Q$1)+G637</f>
        <v>96.812258240909145</v>
      </c>
      <c r="Q637" s="303">
        <f t="shared" ref="Q637:Q644" si="13">P637/G637-1</f>
        <v>3.499999999999992E-2</v>
      </c>
    </row>
    <row r="638" spans="2:17" ht="15" customHeight="1">
      <c r="B638" s="378" t="s">
        <v>516</v>
      </c>
      <c r="C638" s="378"/>
      <c r="D638" s="378"/>
      <c r="E638" s="378"/>
      <c r="F638" s="215"/>
      <c r="G638" s="92">
        <v>398.46291793994652</v>
      </c>
      <c r="H638" s="5"/>
      <c r="I638" s="227"/>
      <c r="J638" s="236"/>
      <c r="K638" s="363" t="s">
        <v>516</v>
      </c>
      <c r="L638" s="363"/>
      <c r="M638" s="363"/>
      <c r="N638" s="363"/>
      <c r="O638" s="243"/>
      <c r="P638" s="92">
        <f t="shared" si="12"/>
        <v>412.40912006784464</v>
      </c>
      <c r="Q638" s="303">
        <f t="shared" si="13"/>
        <v>3.499999999999992E-2</v>
      </c>
    </row>
    <row r="639" spans="2:17" ht="15" customHeight="1">
      <c r="B639" s="378" t="s">
        <v>517</v>
      </c>
      <c r="C639" s="378"/>
      <c r="D639" s="378"/>
      <c r="E639" s="378"/>
      <c r="F639" s="72"/>
      <c r="G639" s="92">
        <v>912.9585675739994</v>
      </c>
      <c r="I639" s="227"/>
      <c r="J639" s="236"/>
      <c r="K639" s="363" t="s">
        <v>517</v>
      </c>
      <c r="L639" s="363"/>
      <c r="M639" s="363"/>
      <c r="N639" s="363"/>
      <c r="O639" s="243"/>
      <c r="P639" s="92">
        <f t="shared" si="12"/>
        <v>944.91211743908934</v>
      </c>
      <c r="Q639" s="303">
        <f t="shared" si="13"/>
        <v>3.499999999999992E-2</v>
      </c>
    </row>
    <row r="640" spans="2:17" ht="15" customHeight="1">
      <c r="B640" s="416" t="s">
        <v>518</v>
      </c>
      <c r="C640" s="416"/>
      <c r="D640" s="416"/>
      <c r="E640" s="416"/>
      <c r="F640" s="416"/>
      <c r="G640" s="92">
        <v>336.40482178809498</v>
      </c>
      <c r="I640" s="227"/>
      <c r="J640" s="236"/>
      <c r="K640" s="384" t="s">
        <v>518</v>
      </c>
      <c r="L640" s="384"/>
      <c r="M640" s="384"/>
      <c r="N640" s="384"/>
      <c r="O640" s="384"/>
      <c r="P640" s="92">
        <f t="shared" si="12"/>
        <v>348.17899055067829</v>
      </c>
      <c r="Q640" s="303">
        <f t="shared" si="13"/>
        <v>3.499999999999992E-2</v>
      </c>
    </row>
    <row r="641" spans="2:17" ht="15" customHeight="1">
      <c r="B641" s="416" t="s">
        <v>519</v>
      </c>
      <c r="C641" s="416"/>
      <c r="D641" s="416"/>
      <c r="E641" s="416"/>
      <c r="F641" s="416"/>
      <c r="G641" s="92">
        <v>336.40482178809498</v>
      </c>
      <c r="I641" s="227"/>
      <c r="J641" s="236"/>
      <c r="K641" s="384" t="s">
        <v>519</v>
      </c>
      <c r="L641" s="384"/>
      <c r="M641" s="384"/>
      <c r="N641" s="384"/>
      <c r="O641" s="384"/>
      <c r="P641" s="92">
        <f t="shared" si="12"/>
        <v>348.17899055067829</v>
      </c>
      <c r="Q641" s="303">
        <f t="shared" si="13"/>
        <v>3.499999999999992E-2</v>
      </c>
    </row>
    <row r="642" spans="2:17" ht="15" customHeight="1">
      <c r="B642" s="416" t="s">
        <v>520</v>
      </c>
      <c r="C642" s="416"/>
      <c r="D642" s="416"/>
      <c r="E642" s="416"/>
      <c r="F642" s="416"/>
      <c r="G642" s="92">
        <v>304.9107545975242</v>
      </c>
      <c r="I642" s="227"/>
      <c r="J642" s="236"/>
      <c r="K642" s="384" t="s">
        <v>520</v>
      </c>
      <c r="L642" s="384"/>
      <c r="M642" s="384"/>
      <c r="N642" s="384"/>
      <c r="O642" s="384"/>
      <c r="P642" s="92">
        <f t="shared" si="12"/>
        <v>315.58263100843755</v>
      </c>
      <c r="Q642" s="303">
        <f t="shared" si="13"/>
        <v>3.499999999999992E-2</v>
      </c>
    </row>
    <row r="643" spans="2:17" ht="15" customHeight="1">
      <c r="B643" s="416" t="s">
        <v>521</v>
      </c>
      <c r="C643" s="416"/>
      <c r="D643" s="416"/>
      <c r="E643" s="416"/>
      <c r="F643" s="416"/>
      <c r="G643" s="92">
        <v>416.44737262129394</v>
      </c>
      <c r="I643" s="227"/>
      <c r="J643" s="236"/>
      <c r="K643" s="384" t="s">
        <v>521</v>
      </c>
      <c r="L643" s="384"/>
      <c r="M643" s="384"/>
      <c r="N643" s="384"/>
      <c r="O643" s="384"/>
      <c r="P643" s="92">
        <f t="shared" si="12"/>
        <v>431.02303066303921</v>
      </c>
      <c r="Q643" s="303">
        <f t="shared" si="13"/>
        <v>3.499999999999992E-2</v>
      </c>
    </row>
    <row r="644" spans="2:17">
      <c r="B644" s="97" t="s">
        <v>522</v>
      </c>
      <c r="C644" s="72"/>
      <c r="D644" s="72"/>
      <c r="E644" s="72"/>
      <c r="F644" s="72"/>
      <c r="G644" s="92">
        <v>982.23012137058754</v>
      </c>
      <c r="I644" s="227"/>
      <c r="J644" s="236"/>
      <c r="K644" s="99" t="s">
        <v>522</v>
      </c>
      <c r="L644" s="243"/>
      <c r="M644" s="243"/>
      <c r="N644" s="243"/>
      <c r="O644" s="243"/>
      <c r="P644" s="92">
        <f t="shared" si="12"/>
        <v>1016.6081756185581</v>
      </c>
      <c r="Q644" s="303">
        <f t="shared" si="13"/>
        <v>3.499999999999992E-2</v>
      </c>
    </row>
    <row r="645" spans="2:17">
      <c r="B645" s="76"/>
      <c r="C645" s="76"/>
      <c r="D645" s="76"/>
      <c r="E645" s="76"/>
      <c r="F645" s="76"/>
      <c r="G645" s="73"/>
      <c r="K645" s="253"/>
      <c r="L645" s="253"/>
      <c r="M645" s="253"/>
      <c r="N645" s="253"/>
      <c r="O645" s="253"/>
      <c r="P645" s="101"/>
    </row>
    <row r="646" spans="2:17" ht="15.75" customHeight="1">
      <c r="B646" s="431" t="s">
        <v>320</v>
      </c>
      <c r="C646" s="431"/>
      <c r="D646" s="431"/>
      <c r="E646" s="431"/>
      <c r="F646" s="431"/>
      <c r="G646" s="431"/>
      <c r="K646" s="371" t="s">
        <v>320</v>
      </c>
      <c r="L646" s="371"/>
      <c r="M646" s="371"/>
      <c r="N646" s="371"/>
      <c r="O646" s="371"/>
      <c r="P646" s="371"/>
    </row>
    <row r="647" spans="2:17" ht="15.75" customHeight="1">
      <c r="B647" s="431" t="s">
        <v>523</v>
      </c>
      <c r="C647" s="431"/>
      <c r="D647" s="431"/>
      <c r="E647" s="431"/>
      <c r="F647" s="431"/>
      <c r="G647" s="431"/>
      <c r="K647" s="371" t="s">
        <v>523</v>
      </c>
      <c r="L647" s="371"/>
      <c r="M647" s="371"/>
      <c r="N647" s="371"/>
      <c r="O647" s="371"/>
      <c r="P647" s="371"/>
    </row>
    <row r="648" spans="2:17">
      <c r="B648" s="72"/>
      <c r="C648" s="72"/>
      <c r="D648" s="72"/>
      <c r="E648" s="110"/>
      <c r="F648" s="72"/>
      <c r="G648" s="73"/>
      <c r="K648" s="243"/>
      <c r="L648" s="243"/>
      <c r="M648" s="243"/>
      <c r="N648" s="112"/>
      <c r="O648" s="243"/>
      <c r="P648" s="101"/>
    </row>
    <row r="649" spans="2:17" ht="34.5" customHeight="1">
      <c r="B649" s="435" t="s">
        <v>524</v>
      </c>
      <c r="C649" s="436"/>
      <c r="D649" s="436"/>
      <c r="E649" s="436"/>
      <c r="F649" s="436"/>
      <c r="G649" s="436"/>
      <c r="J649" s="235">
        <v>200</v>
      </c>
      <c r="K649" s="367" t="s">
        <v>975</v>
      </c>
      <c r="L649" s="368"/>
      <c r="M649" s="368"/>
      <c r="N649" s="368"/>
      <c r="O649" s="368"/>
      <c r="P649" s="368"/>
    </row>
    <row r="650" spans="2:17">
      <c r="B650" s="72"/>
      <c r="C650" s="72"/>
      <c r="D650" s="72"/>
      <c r="E650" s="72"/>
      <c r="F650" s="72"/>
      <c r="G650" s="73"/>
      <c r="K650" s="243"/>
      <c r="L650" s="243"/>
      <c r="M650" s="243"/>
      <c r="N650" s="243"/>
      <c r="O650" s="243"/>
      <c r="P650" s="101"/>
    </row>
    <row r="651" spans="2:17" s="88" customFormat="1">
      <c r="B651" s="431" t="s">
        <v>322</v>
      </c>
      <c r="C651" s="431"/>
      <c r="D651" s="431"/>
      <c r="E651" s="431"/>
      <c r="F651" s="431"/>
      <c r="G651" s="431"/>
      <c r="I651" s="223"/>
      <c r="J651" s="235"/>
      <c r="K651" s="371" t="s">
        <v>322</v>
      </c>
      <c r="L651" s="371"/>
      <c r="M651" s="371"/>
      <c r="N651" s="371"/>
      <c r="O651" s="371"/>
      <c r="P651" s="371"/>
      <c r="Q651" s="256"/>
    </row>
    <row r="652" spans="2:17" ht="15" customHeight="1">
      <c r="B652" s="66" t="s">
        <v>525</v>
      </c>
      <c r="C652" s="108"/>
      <c r="D652" s="108"/>
      <c r="E652" s="108"/>
      <c r="F652" s="108"/>
      <c r="G652" s="73"/>
      <c r="K652" s="140" t="s">
        <v>976</v>
      </c>
      <c r="L652" s="109"/>
      <c r="M652" s="109"/>
      <c r="N652" s="109"/>
      <c r="O652" s="109"/>
      <c r="P652" s="101"/>
    </row>
    <row r="653" spans="2:17" ht="15" customHeight="1">
      <c r="B653" s="66" t="s">
        <v>526</v>
      </c>
      <c r="C653" s="108"/>
      <c r="D653" s="108"/>
      <c r="E653" s="108"/>
      <c r="F653" s="72"/>
      <c r="G653" s="92">
        <v>32.847754001329619</v>
      </c>
      <c r="I653" s="227"/>
      <c r="J653" s="236"/>
      <c r="K653" s="140" t="s">
        <v>526</v>
      </c>
      <c r="L653" s="109"/>
      <c r="M653" s="109"/>
      <c r="N653" s="109"/>
      <c r="O653" s="243"/>
      <c r="P653" s="92">
        <f t="shared" ref="P653:P658" si="14">(G653*$Q$1)+G653</f>
        <v>33.997425391376154</v>
      </c>
      <c r="Q653" s="303">
        <f t="shared" ref="Q653:Q658" si="15">P653/G653-1</f>
        <v>3.499999999999992E-2</v>
      </c>
    </row>
    <row r="654" spans="2:17" ht="15" customHeight="1">
      <c r="B654" s="66" t="s">
        <v>527</v>
      </c>
      <c r="C654" s="108"/>
      <c r="D654" s="108"/>
      <c r="E654" s="108"/>
      <c r="F654" s="72"/>
      <c r="G654" s="92">
        <v>32.847754001329619</v>
      </c>
      <c r="I654" s="227"/>
      <c r="J654" s="236"/>
      <c r="K654" s="140" t="s">
        <v>527</v>
      </c>
      <c r="L654" s="109"/>
      <c r="M654" s="109"/>
      <c r="N654" s="109"/>
      <c r="O654" s="243"/>
      <c r="P654" s="92">
        <f t="shared" si="14"/>
        <v>33.997425391376154</v>
      </c>
      <c r="Q654" s="303">
        <f t="shared" si="15"/>
        <v>3.499999999999992E-2</v>
      </c>
    </row>
    <row r="655" spans="2:17" ht="15" customHeight="1">
      <c r="B655" s="66" t="s">
        <v>528</v>
      </c>
      <c r="C655" s="108"/>
      <c r="D655" s="108"/>
      <c r="E655" s="108"/>
      <c r="F655" s="72"/>
      <c r="G655" s="92">
        <v>179.46899999999999</v>
      </c>
      <c r="I655" s="227"/>
      <c r="J655" s="236"/>
      <c r="K655" s="140" t="s">
        <v>528</v>
      </c>
      <c r="L655" s="109"/>
      <c r="M655" s="109"/>
      <c r="N655" s="109"/>
      <c r="O655" s="243"/>
      <c r="P655" s="92">
        <f t="shared" si="14"/>
        <v>185.750415</v>
      </c>
      <c r="Q655" s="303">
        <f t="shared" si="15"/>
        <v>3.5000000000000142E-2</v>
      </c>
    </row>
    <row r="656" spans="2:17" ht="15" customHeight="1">
      <c r="B656" s="66" t="s">
        <v>529</v>
      </c>
      <c r="C656" s="108"/>
      <c r="D656" s="108"/>
      <c r="E656" s="108"/>
      <c r="F656" s="72"/>
      <c r="G656" s="92">
        <v>89.937122956474269</v>
      </c>
      <c r="I656" s="227"/>
      <c r="J656" s="236"/>
      <c r="K656" s="140" t="s">
        <v>529</v>
      </c>
      <c r="L656" s="109"/>
      <c r="M656" s="109"/>
      <c r="N656" s="109"/>
      <c r="O656" s="243"/>
      <c r="P656" s="92">
        <f t="shared" si="14"/>
        <v>93.084922259950872</v>
      </c>
      <c r="Q656" s="303">
        <f t="shared" si="15"/>
        <v>3.5000000000000142E-2</v>
      </c>
    </row>
    <row r="657" spans="2:17" ht="15" customHeight="1">
      <c r="B657" s="66" t="s">
        <v>530</v>
      </c>
      <c r="C657" s="108"/>
      <c r="D657" s="108"/>
      <c r="E657" s="108"/>
      <c r="F657" s="72"/>
      <c r="G657" s="92">
        <v>72.640367422942035</v>
      </c>
      <c r="I657" s="227"/>
      <c r="J657" s="236"/>
      <c r="K657" s="140" t="s">
        <v>530</v>
      </c>
      <c r="L657" s="109"/>
      <c r="M657" s="109"/>
      <c r="N657" s="109"/>
      <c r="O657" s="243"/>
      <c r="P657" s="92">
        <f t="shared" si="14"/>
        <v>75.182780282745</v>
      </c>
      <c r="Q657" s="303">
        <f t="shared" si="15"/>
        <v>3.499999999999992E-2</v>
      </c>
    </row>
    <row r="658" spans="2:17" ht="15" customHeight="1">
      <c r="B658" s="66" t="s">
        <v>531</v>
      </c>
      <c r="C658" s="108"/>
      <c r="D658" s="108"/>
      <c r="E658" s="108"/>
      <c r="F658" s="72"/>
      <c r="G658" s="92">
        <v>62.963469318627403</v>
      </c>
      <c r="I658" s="227"/>
      <c r="J658" s="236"/>
      <c r="K658" s="140" t="s">
        <v>531</v>
      </c>
      <c r="L658" s="109"/>
      <c r="M658" s="109"/>
      <c r="N658" s="109"/>
      <c r="O658" s="243"/>
      <c r="P658" s="92">
        <f t="shared" si="14"/>
        <v>65.167190744779361</v>
      </c>
      <c r="Q658" s="303">
        <f t="shared" si="15"/>
        <v>3.499999999999992E-2</v>
      </c>
    </row>
    <row r="659" spans="2:17" ht="15" customHeight="1">
      <c r="B659" s="66" t="s">
        <v>532</v>
      </c>
      <c r="C659" s="108"/>
      <c r="D659" s="108"/>
      <c r="E659" s="108"/>
      <c r="F659" s="72"/>
      <c r="G659" s="93"/>
      <c r="I659" s="227"/>
      <c r="J659" s="236"/>
      <c r="K659" s="140" t="s">
        <v>977</v>
      </c>
      <c r="L659" s="109"/>
      <c r="M659" s="109"/>
      <c r="N659" s="109"/>
      <c r="O659" s="243"/>
      <c r="P659" s="92"/>
    </row>
    <row r="660" spans="2:17" ht="15" customHeight="1">
      <c r="B660" s="66" t="s">
        <v>526</v>
      </c>
      <c r="C660" s="108"/>
      <c r="D660" s="108"/>
      <c r="E660" s="108"/>
      <c r="F660" s="72"/>
      <c r="G660" s="92">
        <v>22.449150000000003</v>
      </c>
      <c r="I660" s="227"/>
      <c r="J660" s="236"/>
      <c r="K660" s="140" t="s">
        <v>526</v>
      </c>
      <c r="L660" s="109"/>
      <c r="M660" s="109"/>
      <c r="N660" s="109"/>
      <c r="O660" s="243"/>
      <c r="P660" s="92">
        <f t="shared" ref="P660:P664" si="16">(G660*$Q$1)+G660</f>
        <v>23.234870250000004</v>
      </c>
      <c r="Q660" s="303">
        <f t="shared" ref="Q660:Q664" si="17">P660/G660-1</f>
        <v>3.499999999999992E-2</v>
      </c>
    </row>
    <row r="661" spans="2:17" ht="15" customHeight="1">
      <c r="B661" s="66" t="s">
        <v>527</v>
      </c>
      <c r="C661" s="108"/>
      <c r="D661" s="108"/>
      <c r="E661" s="108"/>
      <c r="F661" s="72"/>
      <c r="G661" s="92">
        <v>10.351413727200001</v>
      </c>
      <c r="I661" s="227"/>
      <c r="J661" s="236"/>
      <c r="K661" s="140" t="s">
        <v>527</v>
      </c>
      <c r="L661" s="109"/>
      <c r="M661" s="109"/>
      <c r="N661" s="109"/>
      <c r="O661" s="243"/>
      <c r="P661" s="92">
        <f t="shared" si="16"/>
        <v>10.713713207652001</v>
      </c>
      <c r="Q661" s="303">
        <f t="shared" si="17"/>
        <v>3.499999999999992E-2</v>
      </c>
    </row>
    <row r="662" spans="2:17" ht="15" customHeight="1">
      <c r="B662" s="66" t="s">
        <v>528</v>
      </c>
      <c r="C662" s="108"/>
      <c r="D662" s="108"/>
      <c r="E662" s="108"/>
      <c r="F662" s="72"/>
      <c r="G662" s="92">
        <v>177.61635000000001</v>
      </c>
      <c r="I662" s="227"/>
      <c r="J662" s="236"/>
      <c r="K662" s="140" t="s">
        <v>528</v>
      </c>
      <c r="L662" s="109"/>
      <c r="M662" s="109"/>
      <c r="N662" s="109"/>
      <c r="O662" s="243"/>
      <c r="P662" s="92">
        <f t="shared" si="16"/>
        <v>183.83292225000002</v>
      </c>
      <c r="Q662" s="303">
        <f t="shared" si="17"/>
        <v>3.5000000000000142E-2</v>
      </c>
    </row>
    <row r="663" spans="2:17" ht="15" customHeight="1">
      <c r="B663" s="66" t="s">
        <v>529</v>
      </c>
      <c r="C663" s="108"/>
      <c r="D663" s="108"/>
      <c r="E663" s="108"/>
      <c r="F663" s="72"/>
      <c r="G663" s="92">
        <v>65.709257585748929</v>
      </c>
      <c r="I663" s="227"/>
      <c r="J663" s="236"/>
      <c r="K663" s="140" t="s">
        <v>529</v>
      </c>
      <c r="L663" s="109"/>
      <c r="M663" s="109"/>
      <c r="N663" s="109"/>
      <c r="O663" s="243"/>
      <c r="P663" s="92">
        <f t="shared" si="16"/>
        <v>68.009081601250145</v>
      </c>
      <c r="Q663" s="303">
        <f t="shared" si="17"/>
        <v>3.5000000000000142E-2</v>
      </c>
    </row>
    <row r="664" spans="2:17" ht="12.75" customHeight="1">
      <c r="B664" s="66" t="s">
        <v>533</v>
      </c>
      <c r="C664" s="108"/>
      <c r="D664" s="108"/>
      <c r="E664" s="108"/>
      <c r="F664" s="72"/>
      <c r="G664" s="92">
        <v>58.787999999999997</v>
      </c>
      <c r="I664" s="227"/>
      <c r="J664" s="236"/>
      <c r="K664" s="140" t="s">
        <v>978</v>
      </c>
      <c r="L664" s="109"/>
      <c r="M664" s="109"/>
      <c r="N664" s="109"/>
      <c r="O664" s="243"/>
      <c r="P664" s="92">
        <f t="shared" si="16"/>
        <v>60.845579999999998</v>
      </c>
      <c r="Q664" s="303">
        <f t="shared" si="17"/>
        <v>3.499999999999992E-2</v>
      </c>
    </row>
    <row r="665" spans="2:17" ht="30.75" customHeight="1">
      <c r="B665" s="378" t="s">
        <v>534</v>
      </c>
      <c r="C665" s="378"/>
      <c r="D665" s="378"/>
      <c r="E665" s="378"/>
      <c r="F665" s="378"/>
      <c r="G665" s="92">
        <v>58.800872737152012</v>
      </c>
      <c r="I665" s="227"/>
      <c r="J665" s="236"/>
      <c r="K665" s="363" t="s">
        <v>979</v>
      </c>
      <c r="L665" s="363"/>
      <c r="M665" s="363"/>
      <c r="N665" s="363"/>
      <c r="O665" s="363"/>
      <c r="P665" s="92">
        <f t="shared" ref="P665" si="18">(G665*$Q$1)+G665</f>
        <v>60.858903282952333</v>
      </c>
      <c r="Q665" s="303">
        <f t="shared" ref="Q665" si="19">P665/G665-1</f>
        <v>3.499999999999992E-2</v>
      </c>
    </row>
    <row r="666" spans="2:17">
      <c r="B666" s="72"/>
      <c r="C666" s="72"/>
      <c r="D666" s="72"/>
      <c r="E666" s="72"/>
      <c r="F666" s="72"/>
      <c r="G666" s="73"/>
      <c r="K666" s="243"/>
      <c r="L666" s="243"/>
      <c r="M666" s="243"/>
      <c r="N666" s="243"/>
      <c r="O666" s="243"/>
      <c r="P666" s="101"/>
    </row>
    <row r="667" spans="2:17" ht="12.75" customHeight="1">
      <c r="B667" s="97" t="s">
        <v>535</v>
      </c>
      <c r="C667" s="97"/>
      <c r="D667" s="97"/>
      <c r="E667" s="97"/>
      <c r="F667" s="97"/>
      <c r="G667" s="97"/>
      <c r="K667" s="99" t="s">
        <v>535</v>
      </c>
      <c r="L667" s="99"/>
      <c r="M667" s="99"/>
      <c r="N667" s="99"/>
      <c r="O667" s="99"/>
      <c r="P667" s="99"/>
    </row>
    <row r="668" spans="2:17">
      <c r="B668" s="76"/>
      <c r="C668" s="76"/>
      <c r="D668" s="76"/>
      <c r="E668" s="76"/>
      <c r="F668" s="76"/>
      <c r="G668" s="77"/>
      <c r="K668" s="253"/>
      <c r="L668" s="253"/>
      <c r="M668" s="253"/>
      <c r="N668" s="253"/>
      <c r="O668" s="253"/>
      <c r="P668" s="302"/>
    </row>
    <row r="669" spans="2:17">
      <c r="B669" s="415" t="s">
        <v>338</v>
      </c>
      <c r="C669" s="415"/>
      <c r="D669" s="415"/>
      <c r="E669" s="415"/>
      <c r="F669" s="415"/>
      <c r="G669" s="415"/>
      <c r="K669" s="361" t="s">
        <v>338</v>
      </c>
      <c r="L669" s="361"/>
      <c r="M669" s="361"/>
      <c r="N669" s="361"/>
      <c r="O669" s="361"/>
      <c r="P669" s="361"/>
    </row>
    <row r="670" spans="2:17">
      <c r="B670" s="415" t="s">
        <v>536</v>
      </c>
      <c r="C670" s="415"/>
      <c r="D670" s="415"/>
      <c r="E670" s="415"/>
      <c r="F670" s="415"/>
      <c r="G670" s="415"/>
      <c r="K670" s="361" t="s">
        <v>536</v>
      </c>
      <c r="L670" s="361"/>
      <c r="M670" s="361"/>
      <c r="N670" s="361"/>
      <c r="O670" s="361"/>
      <c r="P670" s="361"/>
    </row>
    <row r="671" spans="2:17" ht="33.75" customHeight="1">
      <c r="B671" s="438" t="s">
        <v>537</v>
      </c>
      <c r="C671" s="378"/>
      <c r="D671" s="378"/>
      <c r="E671" s="378"/>
      <c r="F671" s="378"/>
      <c r="G671" s="378"/>
      <c r="J671" s="235">
        <v>202</v>
      </c>
      <c r="K671" s="362" t="s">
        <v>980</v>
      </c>
      <c r="L671" s="363"/>
      <c r="M671" s="363"/>
      <c r="N671" s="363"/>
      <c r="O671" s="363"/>
      <c r="P671" s="363"/>
    </row>
    <row r="672" spans="2:17">
      <c r="B672" s="72"/>
      <c r="C672" s="72"/>
      <c r="D672" s="72"/>
      <c r="E672" s="72"/>
      <c r="F672" s="72"/>
      <c r="G672" s="75"/>
      <c r="K672" s="243"/>
      <c r="L672" s="243"/>
      <c r="M672" s="243"/>
      <c r="N672" s="243"/>
      <c r="O672" s="243"/>
      <c r="P672" s="151"/>
    </row>
    <row r="673" spans="2:17">
      <c r="B673" s="432" t="s">
        <v>322</v>
      </c>
      <c r="C673" s="432"/>
      <c r="D673" s="432"/>
      <c r="E673" s="432"/>
      <c r="F673" s="432"/>
      <c r="G673" s="432"/>
      <c r="H673" s="5"/>
      <c r="K673" s="374" t="s">
        <v>322</v>
      </c>
      <c r="L673" s="374"/>
      <c r="M673" s="374"/>
      <c r="N673" s="374"/>
      <c r="O673" s="374"/>
      <c r="P673" s="374"/>
    </row>
    <row r="674" spans="2:17" ht="15" customHeight="1">
      <c r="B674" s="416" t="s">
        <v>538</v>
      </c>
      <c r="C674" s="416"/>
      <c r="D674" s="416"/>
      <c r="E674" s="416"/>
      <c r="F674" s="416"/>
      <c r="G674" s="93">
        <v>15067.84</v>
      </c>
      <c r="H674" s="5"/>
      <c r="I674" s="230"/>
      <c r="K674" s="384" t="s">
        <v>538</v>
      </c>
      <c r="L674" s="384"/>
      <c r="M674" s="384"/>
      <c r="N674" s="384"/>
      <c r="O674" s="384"/>
      <c r="P674" s="92">
        <v>19495.37</v>
      </c>
      <c r="Q674" s="303">
        <f t="shared" ref="Q674" si="20">P674/G674-1</f>
        <v>0.29383972752564391</v>
      </c>
    </row>
    <row r="675" spans="2:17" ht="12.75" customHeight="1">
      <c r="B675" s="378" t="s">
        <v>539</v>
      </c>
      <c r="C675" s="378"/>
      <c r="D675" s="378"/>
      <c r="E675" s="378"/>
      <c r="F675" s="378"/>
      <c r="G675" s="378"/>
      <c r="H675" s="5"/>
      <c r="K675" s="363" t="s">
        <v>539</v>
      </c>
      <c r="L675" s="363"/>
      <c r="M675" s="363"/>
      <c r="N675" s="363"/>
      <c r="O675" s="363"/>
      <c r="P675" s="363"/>
    </row>
    <row r="676" spans="2:17">
      <c r="B676" s="110"/>
      <c r="C676" s="110"/>
      <c r="D676" s="110"/>
      <c r="E676" s="110"/>
      <c r="F676" s="110"/>
      <c r="G676" s="110"/>
      <c r="K676" s="112"/>
      <c r="L676" s="112"/>
      <c r="M676" s="112"/>
      <c r="N676" s="112"/>
      <c r="O676" s="112"/>
      <c r="P676" s="112"/>
    </row>
    <row r="677" spans="2:17" ht="23.25" customHeight="1">
      <c r="B677" s="415" t="s">
        <v>344</v>
      </c>
      <c r="C677" s="415"/>
      <c r="D677" s="415"/>
      <c r="E677" s="415"/>
      <c r="F677" s="415"/>
      <c r="G677" s="415"/>
      <c r="K677" s="361" t="s">
        <v>344</v>
      </c>
      <c r="L677" s="361"/>
      <c r="M677" s="361"/>
      <c r="N677" s="361"/>
      <c r="O677" s="361"/>
      <c r="P677" s="361"/>
    </row>
    <row r="678" spans="2:17" ht="15.75" customHeight="1">
      <c r="B678" s="446" t="s">
        <v>540</v>
      </c>
      <c r="C678" s="446"/>
      <c r="D678" s="446"/>
      <c r="E678" s="446"/>
      <c r="F678" s="446"/>
      <c r="G678" s="446"/>
      <c r="K678" s="360" t="s">
        <v>540</v>
      </c>
      <c r="L678" s="360"/>
      <c r="M678" s="360"/>
      <c r="N678" s="360"/>
      <c r="O678" s="360"/>
      <c r="P678" s="360"/>
    </row>
    <row r="679" spans="2:17" ht="33.75" customHeight="1">
      <c r="B679" s="438" t="s">
        <v>541</v>
      </c>
      <c r="C679" s="378"/>
      <c r="D679" s="378"/>
      <c r="E679" s="378"/>
      <c r="F679" s="378"/>
      <c r="G679" s="378"/>
      <c r="K679" s="362" t="s">
        <v>981</v>
      </c>
      <c r="L679" s="363"/>
      <c r="M679" s="363"/>
      <c r="N679" s="363"/>
      <c r="O679" s="363"/>
      <c r="P679" s="363"/>
    </row>
    <row r="680" spans="2:17">
      <c r="B680" s="72"/>
      <c r="C680" s="72"/>
      <c r="D680" s="72"/>
      <c r="E680" s="72"/>
      <c r="F680" s="72"/>
      <c r="G680" s="73"/>
      <c r="K680" s="243"/>
      <c r="L680" s="243"/>
      <c r="M680" s="243"/>
      <c r="N680" s="243"/>
      <c r="O680" s="243"/>
      <c r="P680" s="101"/>
    </row>
    <row r="681" spans="2:17">
      <c r="B681" s="432" t="s">
        <v>353</v>
      </c>
      <c r="C681" s="432"/>
      <c r="D681" s="432"/>
      <c r="E681" s="432"/>
      <c r="F681" s="432"/>
      <c r="G681" s="432"/>
      <c r="K681" s="374" t="s">
        <v>353</v>
      </c>
      <c r="L681" s="374"/>
      <c r="M681" s="374"/>
      <c r="N681" s="374"/>
      <c r="O681" s="374"/>
      <c r="P681" s="374"/>
    </row>
    <row r="682" spans="2:17" ht="15.75" customHeight="1">
      <c r="B682" s="416" t="s">
        <v>542</v>
      </c>
      <c r="C682" s="416"/>
      <c r="D682" s="416"/>
      <c r="E682" s="416"/>
      <c r="F682" s="416"/>
      <c r="G682" s="92">
        <v>8172.1472068707681</v>
      </c>
      <c r="I682" s="227"/>
      <c r="J682" s="236">
        <v>262</v>
      </c>
      <c r="K682" s="384" t="s">
        <v>542</v>
      </c>
      <c r="L682" s="384"/>
      <c r="M682" s="384"/>
      <c r="N682" s="384"/>
      <c r="O682" s="384"/>
      <c r="P682" s="92">
        <f t="shared" ref="P682:P691" si="21">(G682*$Q$1)+G682</f>
        <v>8458.1723591112459</v>
      </c>
      <c r="Q682" s="303">
        <f t="shared" ref="Q682:Q691" si="22">P682/G682-1</f>
        <v>3.5000000000000142E-2</v>
      </c>
    </row>
    <row r="683" spans="2:17" ht="15.75" customHeight="1">
      <c r="B683" s="416" t="s">
        <v>543</v>
      </c>
      <c r="C683" s="416"/>
      <c r="D683" s="416"/>
      <c r="E683" s="416"/>
      <c r="F683" s="416"/>
      <c r="G683" s="92">
        <v>8172.1472068707681</v>
      </c>
      <c r="I683" s="227"/>
      <c r="J683" s="236">
        <v>263</v>
      </c>
      <c r="K683" s="384" t="s">
        <v>543</v>
      </c>
      <c r="L683" s="384"/>
      <c r="M683" s="384"/>
      <c r="N683" s="384"/>
      <c r="O683" s="384"/>
      <c r="P683" s="92">
        <f t="shared" si="21"/>
        <v>8458.1723591112459</v>
      </c>
      <c r="Q683" s="303">
        <f t="shared" si="22"/>
        <v>3.5000000000000142E-2</v>
      </c>
    </row>
    <row r="684" spans="2:17" ht="15.75" customHeight="1">
      <c r="B684" s="416" t="s">
        <v>544</v>
      </c>
      <c r="C684" s="416"/>
      <c r="D684" s="416"/>
      <c r="E684" s="416"/>
      <c r="F684" s="416"/>
      <c r="G684" s="92">
        <v>817.31426519372133</v>
      </c>
      <c r="I684" s="227"/>
      <c r="J684" s="236">
        <v>264</v>
      </c>
      <c r="K684" s="384" t="s">
        <v>544</v>
      </c>
      <c r="L684" s="384"/>
      <c r="M684" s="384"/>
      <c r="N684" s="384"/>
      <c r="O684" s="384"/>
      <c r="P684" s="92">
        <f t="shared" si="21"/>
        <v>845.92026447550154</v>
      </c>
      <c r="Q684" s="303">
        <f t="shared" si="22"/>
        <v>3.499999999999992E-2</v>
      </c>
    </row>
    <row r="685" spans="2:17" ht="15.75" customHeight="1">
      <c r="B685" s="416" t="s">
        <v>545</v>
      </c>
      <c r="C685" s="416"/>
      <c r="D685" s="416"/>
      <c r="E685" s="416"/>
      <c r="F685" s="416"/>
      <c r="G685" s="92">
        <v>134.91090927628557</v>
      </c>
      <c r="I685" s="227"/>
      <c r="J685" s="236">
        <v>265</v>
      </c>
      <c r="K685" s="384" t="s">
        <v>545</v>
      </c>
      <c r="L685" s="384"/>
      <c r="M685" s="384"/>
      <c r="N685" s="384"/>
      <c r="O685" s="384"/>
      <c r="P685" s="92">
        <f t="shared" si="21"/>
        <v>139.63279110095556</v>
      </c>
      <c r="Q685" s="303">
        <f t="shared" si="22"/>
        <v>3.499999999999992E-2</v>
      </c>
    </row>
    <row r="686" spans="2:17" ht="15.75" customHeight="1">
      <c r="B686" s="416" t="s">
        <v>546</v>
      </c>
      <c r="C686" s="416"/>
      <c r="D686" s="416"/>
      <c r="E686" s="416"/>
      <c r="F686" s="416"/>
      <c r="G686" s="92">
        <v>284.23509006694667</v>
      </c>
      <c r="I686" s="227"/>
      <c r="J686" s="236">
        <v>282</v>
      </c>
      <c r="K686" s="384" t="s">
        <v>546</v>
      </c>
      <c r="L686" s="384"/>
      <c r="M686" s="384"/>
      <c r="N686" s="384"/>
      <c r="O686" s="384"/>
      <c r="P686" s="92">
        <f t="shared" si="21"/>
        <v>294.18331821928979</v>
      </c>
      <c r="Q686" s="303">
        <f t="shared" si="22"/>
        <v>3.499999999999992E-2</v>
      </c>
    </row>
    <row r="687" spans="2:17" ht="15.75" customHeight="1">
      <c r="B687" s="416" t="s">
        <v>547</v>
      </c>
      <c r="C687" s="416"/>
      <c r="D687" s="416"/>
      <c r="E687" s="416"/>
      <c r="F687" s="416"/>
      <c r="G687" s="92">
        <v>57.074519405407798</v>
      </c>
      <c r="H687" s="5"/>
      <c r="I687" s="227"/>
      <c r="J687" s="236">
        <v>283</v>
      </c>
      <c r="K687" s="384" t="s">
        <v>547</v>
      </c>
      <c r="L687" s="384"/>
      <c r="M687" s="384"/>
      <c r="N687" s="384"/>
      <c r="O687" s="384"/>
      <c r="P687" s="92">
        <f t="shared" si="21"/>
        <v>59.072127584597069</v>
      </c>
      <c r="Q687" s="303">
        <f t="shared" si="22"/>
        <v>3.499999999999992E-2</v>
      </c>
    </row>
    <row r="688" spans="2:17" ht="15.75" customHeight="1">
      <c r="B688" s="416" t="s">
        <v>548</v>
      </c>
      <c r="C688" s="416"/>
      <c r="D688" s="416"/>
      <c r="E688" s="416"/>
      <c r="F688" s="416"/>
      <c r="G688" s="92">
        <v>250</v>
      </c>
      <c r="H688" s="5"/>
      <c r="I688" s="227"/>
      <c r="J688" s="236">
        <v>284</v>
      </c>
      <c r="K688" s="384" t="s">
        <v>548</v>
      </c>
      <c r="L688" s="384"/>
      <c r="M688" s="384"/>
      <c r="N688" s="384"/>
      <c r="O688" s="384"/>
      <c r="P688" s="92">
        <f t="shared" si="21"/>
        <v>258.75</v>
      </c>
      <c r="Q688" s="303">
        <f t="shared" si="22"/>
        <v>3.499999999999992E-2</v>
      </c>
    </row>
    <row r="689" spans="2:17" ht="15.75" customHeight="1">
      <c r="B689" s="416" t="s">
        <v>549</v>
      </c>
      <c r="C689" s="416"/>
      <c r="D689" s="416"/>
      <c r="E689" s="416"/>
      <c r="F689" s="416"/>
      <c r="G689" s="92">
        <v>1022.28</v>
      </c>
      <c r="H689" s="5"/>
      <c r="I689" s="227"/>
      <c r="J689" s="236">
        <v>285</v>
      </c>
      <c r="K689" s="384" t="s">
        <v>549</v>
      </c>
      <c r="L689" s="384"/>
      <c r="M689" s="384"/>
      <c r="N689" s="384"/>
      <c r="O689" s="384"/>
      <c r="P689" s="92">
        <f t="shared" si="21"/>
        <v>1058.0598</v>
      </c>
      <c r="Q689" s="303">
        <f t="shared" si="22"/>
        <v>3.499999999999992E-2</v>
      </c>
    </row>
    <row r="690" spans="2:17" ht="15.75" customHeight="1">
      <c r="B690" s="416" t="s">
        <v>550</v>
      </c>
      <c r="C690" s="416"/>
      <c r="D690" s="416"/>
      <c r="E690" s="416"/>
      <c r="F690" s="416"/>
      <c r="G690" s="92">
        <v>31.126437146907644</v>
      </c>
      <c r="H690" s="5"/>
      <c r="I690" s="227"/>
      <c r="J690" s="236">
        <v>286</v>
      </c>
      <c r="K690" s="384" t="s">
        <v>550</v>
      </c>
      <c r="L690" s="384"/>
      <c r="M690" s="384"/>
      <c r="N690" s="384"/>
      <c r="O690" s="384"/>
      <c r="P690" s="92">
        <f t="shared" si="21"/>
        <v>32.21586244704941</v>
      </c>
      <c r="Q690" s="303">
        <f t="shared" si="22"/>
        <v>3.499999999999992E-2</v>
      </c>
    </row>
    <row r="691" spans="2:17" ht="15.75" customHeight="1">
      <c r="B691" s="416" t="s">
        <v>551</v>
      </c>
      <c r="C691" s="416"/>
      <c r="D691" s="416"/>
      <c r="E691" s="416"/>
      <c r="F691" s="416"/>
      <c r="G691" s="92">
        <v>817.31426519372133</v>
      </c>
      <c r="H691" s="5"/>
      <c r="I691" s="227"/>
      <c r="J691" s="236">
        <v>287</v>
      </c>
      <c r="K691" s="384" t="s">
        <v>551</v>
      </c>
      <c r="L691" s="384"/>
      <c r="M691" s="384"/>
      <c r="N691" s="384"/>
      <c r="O691" s="384"/>
      <c r="P691" s="92">
        <f t="shared" si="21"/>
        <v>845.92026447550154</v>
      </c>
      <c r="Q691" s="303">
        <f t="shared" si="22"/>
        <v>3.499999999999992E-2</v>
      </c>
    </row>
    <row r="692" spans="2:17">
      <c r="B692" s="82"/>
      <c r="C692" s="82"/>
      <c r="D692" s="82"/>
      <c r="E692" s="82"/>
      <c r="F692" s="82"/>
      <c r="G692" s="81"/>
      <c r="K692" s="245"/>
      <c r="L692" s="245"/>
      <c r="M692" s="245"/>
      <c r="N692" s="245"/>
      <c r="O692" s="245"/>
      <c r="P692" s="120"/>
    </row>
    <row r="693" spans="2:17">
      <c r="B693" s="415" t="s">
        <v>347</v>
      </c>
      <c r="C693" s="415"/>
      <c r="D693" s="415"/>
      <c r="E693" s="415"/>
      <c r="F693" s="415"/>
      <c r="G693" s="415"/>
      <c r="K693" s="361" t="s">
        <v>347</v>
      </c>
      <c r="L693" s="361"/>
      <c r="M693" s="361"/>
      <c r="N693" s="361"/>
      <c r="O693" s="361"/>
      <c r="P693" s="361"/>
    </row>
    <row r="694" spans="2:17">
      <c r="B694" s="445" t="s">
        <v>552</v>
      </c>
      <c r="C694" s="445"/>
      <c r="D694" s="445"/>
      <c r="E694" s="445"/>
      <c r="F694" s="445"/>
      <c r="G694" s="445"/>
      <c r="K694" s="400" t="s">
        <v>552</v>
      </c>
      <c r="L694" s="400"/>
      <c r="M694" s="400"/>
      <c r="N694" s="400"/>
      <c r="O694" s="400"/>
      <c r="P694" s="400"/>
    </row>
    <row r="695" spans="2:17">
      <c r="B695" s="82"/>
      <c r="C695" s="82"/>
      <c r="D695" s="82"/>
      <c r="E695" s="82"/>
      <c r="F695" s="82"/>
      <c r="G695" s="81"/>
      <c r="K695" s="245"/>
      <c r="L695" s="245"/>
      <c r="M695" s="245"/>
      <c r="N695" s="245"/>
      <c r="O695" s="245"/>
      <c r="P695" s="120"/>
    </row>
    <row r="696" spans="2:17" ht="43.5" customHeight="1">
      <c r="B696" s="438" t="s">
        <v>553</v>
      </c>
      <c r="C696" s="378"/>
      <c r="D696" s="378"/>
      <c r="E696" s="378"/>
      <c r="F696" s="378"/>
      <c r="G696" s="378"/>
      <c r="J696" s="235">
        <v>276</v>
      </c>
      <c r="K696" s="362" t="s">
        <v>982</v>
      </c>
      <c r="L696" s="363"/>
      <c r="M696" s="363"/>
      <c r="N696" s="363"/>
      <c r="O696" s="363"/>
      <c r="P696" s="363"/>
    </row>
    <row r="697" spans="2:17">
      <c r="B697" s="432" t="s">
        <v>322</v>
      </c>
      <c r="C697" s="432"/>
      <c r="D697" s="432"/>
      <c r="E697" s="432"/>
      <c r="F697" s="432"/>
      <c r="G697" s="432"/>
      <c r="K697" s="374" t="s">
        <v>322</v>
      </c>
      <c r="L697" s="374"/>
      <c r="M697" s="374"/>
      <c r="N697" s="374"/>
      <c r="O697" s="374"/>
      <c r="P697" s="374"/>
    </row>
    <row r="698" spans="2:17">
      <c r="B698" s="91" t="s">
        <v>554</v>
      </c>
      <c r="C698" s="91"/>
      <c r="D698" s="91"/>
      <c r="E698" s="91"/>
      <c r="F698" s="91"/>
      <c r="G698" s="92">
        <v>105.51570407791959</v>
      </c>
      <c r="I698" s="227"/>
      <c r="J698" s="236"/>
      <c r="K698" s="204" t="s">
        <v>554</v>
      </c>
      <c r="L698" s="204"/>
      <c r="M698" s="204"/>
      <c r="N698" s="204"/>
      <c r="O698" s="204"/>
      <c r="P698" s="92">
        <f t="shared" ref="P698" si="23">(G698*$Q$1)+G698</f>
        <v>109.20875372064678</v>
      </c>
      <c r="Q698" s="303">
        <f t="shared" ref="Q698" si="24">P698/G698-1</f>
        <v>3.499999999999992E-2</v>
      </c>
    </row>
    <row r="699" spans="2:17">
      <c r="B699" s="91"/>
      <c r="C699" s="91"/>
      <c r="D699" s="91"/>
      <c r="E699" s="91"/>
      <c r="F699" s="91"/>
      <c r="G699" s="93"/>
      <c r="K699" s="204"/>
      <c r="L699" s="204"/>
      <c r="M699" s="204"/>
      <c r="N699" s="204"/>
      <c r="O699" s="204"/>
      <c r="P699" s="92"/>
    </row>
    <row r="700" spans="2:17">
      <c r="B700" s="415" t="s">
        <v>350</v>
      </c>
      <c r="C700" s="415"/>
      <c r="D700" s="415"/>
      <c r="E700" s="415"/>
      <c r="F700" s="415"/>
      <c r="G700" s="415"/>
      <c r="K700" s="361" t="s">
        <v>350</v>
      </c>
      <c r="L700" s="361"/>
      <c r="M700" s="361"/>
      <c r="N700" s="361"/>
      <c r="O700" s="361"/>
      <c r="P700" s="361"/>
    </row>
    <row r="701" spans="2:17" ht="12.75" customHeight="1">
      <c r="B701" s="431" t="s">
        <v>555</v>
      </c>
      <c r="C701" s="431"/>
      <c r="D701" s="431"/>
      <c r="E701" s="431"/>
      <c r="F701" s="431"/>
      <c r="G701" s="431"/>
      <c r="K701" s="371" t="s">
        <v>555</v>
      </c>
      <c r="L701" s="371"/>
      <c r="M701" s="371"/>
      <c r="N701" s="371"/>
      <c r="O701" s="371"/>
      <c r="P701" s="371"/>
    </row>
    <row r="702" spans="2:17" ht="30.75" customHeight="1">
      <c r="B702" s="435" t="s">
        <v>556</v>
      </c>
      <c r="C702" s="436"/>
      <c r="D702" s="436"/>
      <c r="E702" s="436"/>
      <c r="F702" s="436"/>
      <c r="G702" s="436"/>
      <c r="K702" s="367" t="s">
        <v>983</v>
      </c>
      <c r="L702" s="368"/>
      <c r="M702" s="368"/>
      <c r="N702" s="368"/>
      <c r="O702" s="368"/>
      <c r="P702" s="368"/>
    </row>
    <row r="704" spans="2:17" ht="16.5" customHeight="1">
      <c r="B704" s="432" t="s">
        <v>322</v>
      </c>
      <c r="C704" s="432"/>
      <c r="D704" s="432"/>
      <c r="E704" s="432"/>
      <c r="F704" s="432"/>
      <c r="G704" s="432"/>
      <c r="K704" s="374" t="s">
        <v>322</v>
      </c>
      <c r="L704" s="374"/>
      <c r="M704" s="374"/>
      <c r="N704" s="374"/>
      <c r="O704" s="374"/>
      <c r="P704" s="374"/>
    </row>
    <row r="705" spans="2:17" ht="15" customHeight="1">
      <c r="B705" s="439" t="s">
        <v>557</v>
      </c>
      <c r="C705" s="439"/>
      <c r="D705" s="439"/>
      <c r="E705" s="439"/>
      <c r="F705" s="439"/>
      <c r="G705" s="93">
        <v>15</v>
      </c>
      <c r="H705" s="5"/>
      <c r="K705" s="373" t="s">
        <v>557</v>
      </c>
      <c r="L705" s="373"/>
      <c r="M705" s="373"/>
      <c r="N705" s="373"/>
      <c r="O705" s="373"/>
      <c r="P705" s="92">
        <v>15</v>
      </c>
      <c r="Q705" s="256" t="s">
        <v>310</v>
      </c>
    </row>
    <row r="706" spans="2:17" ht="15" customHeight="1">
      <c r="B706" s="439" t="s">
        <v>912</v>
      </c>
      <c r="C706" s="439"/>
      <c r="D706" s="439"/>
      <c r="E706" s="439"/>
      <c r="F706" s="439"/>
      <c r="G706" s="93">
        <v>21</v>
      </c>
      <c r="H706" s="5"/>
      <c r="K706" s="373" t="s">
        <v>912</v>
      </c>
      <c r="L706" s="373"/>
      <c r="M706" s="373"/>
      <c r="N706" s="373"/>
      <c r="O706" s="373"/>
      <c r="P706" s="92">
        <v>21</v>
      </c>
      <c r="Q706" s="256" t="s">
        <v>310</v>
      </c>
    </row>
    <row r="707" spans="2:17" ht="15" customHeight="1">
      <c r="B707" s="439" t="s">
        <v>558</v>
      </c>
      <c r="C707" s="439"/>
      <c r="D707" s="439"/>
      <c r="E707" s="439"/>
      <c r="F707" s="439"/>
      <c r="G707" s="93">
        <v>21</v>
      </c>
      <c r="H707" s="5"/>
      <c r="K707" s="373" t="s">
        <v>558</v>
      </c>
      <c r="L707" s="373"/>
      <c r="M707" s="373"/>
      <c r="N707" s="373"/>
      <c r="O707" s="373"/>
      <c r="P707" s="92">
        <v>21</v>
      </c>
      <c r="Q707" s="256" t="s">
        <v>310</v>
      </c>
    </row>
    <row r="708" spans="2:17" ht="15" customHeight="1">
      <c r="B708" s="439" t="s">
        <v>559</v>
      </c>
      <c r="C708" s="439"/>
      <c r="D708" s="439"/>
      <c r="E708" s="439"/>
      <c r="F708" s="439"/>
      <c r="G708" s="93">
        <v>800</v>
      </c>
      <c r="H708" s="5"/>
      <c r="K708" s="373" t="s">
        <v>559</v>
      </c>
      <c r="L708" s="373"/>
      <c r="M708" s="373"/>
      <c r="N708" s="373"/>
      <c r="O708" s="373"/>
      <c r="P708" s="92">
        <v>800</v>
      </c>
      <c r="Q708" s="256" t="s">
        <v>310</v>
      </c>
    </row>
    <row r="709" spans="2:17" ht="15" customHeight="1">
      <c r="B709" s="439" t="s">
        <v>560</v>
      </c>
      <c r="C709" s="439"/>
      <c r="D709" s="439"/>
      <c r="E709" s="439"/>
      <c r="F709" s="439"/>
      <c r="G709" s="93">
        <v>1600</v>
      </c>
      <c r="H709" s="5"/>
      <c r="K709" s="373" t="s">
        <v>560</v>
      </c>
      <c r="L709" s="373"/>
      <c r="M709" s="373"/>
      <c r="N709" s="373"/>
      <c r="O709" s="373"/>
      <c r="P709" s="92">
        <v>1600</v>
      </c>
      <c r="Q709" s="256" t="s">
        <v>310</v>
      </c>
    </row>
    <row r="710" spans="2:17" ht="15" customHeight="1">
      <c r="B710" s="131"/>
      <c r="C710" s="131"/>
      <c r="D710" s="131"/>
      <c r="E710" s="131"/>
      <c r="F710" s="131"/>
      <c r="G710" s="131"/>
      <c r="K710" s="144"/>
      <c r="L710" s="144"/>
      <c r="M710" s="144"/>
      <c r="N710" s="144"/>
      <c r="O710" s="144"/>
      <c r="P710" s="144"/>
    </row>
    <row r="711" spans="2:17" ht="15.75" customHeight="1">
      <c r="B711" s="446" t="s">
        <v>561</v>
      </c>
      <c r="C711" s="446"/>
      <c r="D711" s="446"/>
      <c r="E711" s="446"/>
      <c r="F711" s="446"/>
      <c r="G711" s="446"/>
      <c r="K711" s="360" t="s">
        <v>561</v>
      </c>
      <c r="L711" s="360"/>
      <c r="M711" s="360"/>
      <c r="N711" s="360"/>
      <c r="O711" s="360"/>
      <c r="P711" s="360"/>
    </row>
    <row r="712" spans="2:17" ht="15" customHeight="1">
      <c r="B712" s="446" t="s">
        <v>562</v>
      </c>
      <c r="C712" s="446"/>
      <c r="D712" s="446"/>
      <c r="E712" s="446"/>
      <c r="F712" s="446"/>
      <c r="G712" s="446"/>
      <c r="K712" s="360" t="s">
        <v>562</v>
      </c>
      <c r="L712" s="360"/>
      <c r="M712" s="360"/>
      <c r="N712" s="360"/>
      <c r="O712" s="360"/>
      <c r="P712" s="360"/>
    </row>
    <row r="713" spans="2:17" ht="30.75" customHeight="1">
      <c r="B713" s="438" t="s">
        <v>563</v>
      </c>
      <c r="C713" s="438"/>
      <c r="D713" s="438"/>
      <c r="E713" s="438"/>
      <c r="F713" s="438"/>
      <c r="G713" s="438"/>
      <c r="J713" s="235">
        <v>268</v>
      </c>
      <c r="K713" s="362" t="s">
        <v>984</v>
      </c>
      <c r="L713" s="362"/>
      <c r="M713" s="362"/>
      <c r="N713" s="362"/>
      <c r="O713" s="362"/>
      <c r="P713" s="362"/>
    </row>
    <row r="714" spans="2:17">
      <c r="B714" s="448" t="s">
        <v>322</v>
      </c>
      <c r="C714" s="448"/>
      <c r="D714" s="448"/>
      <c r="E714" s="448"/>
      <c r="F714" s="448"/>
      <c r="G714" s="448"/>
      <c r="K714" s="398" t="s">
        <v>322</v>
      </c>
      <c r="L714" s="398"/>
      <c r="M714" s="398"/>
      <c r="N714" s="398"/>
      <c r="O714" s="398"/>
      <c r="P714" s="398"/>
    </row>
    <row r="715" spans="2:17" ht="32.25" customHeight="1">
      <c r="B715" s="447" t="s">
        <v>564</v>
      </c>
      <c r="C715" s="447"/>
      <c r="D715" s="166"/>
      <c r="E715" s="166"/>
      <c r="F715" s="166"/>
      <c r="G715" s="167" t="s">
        <v>565</v>
      </c>
      <c r="K715" s="399" t="s">
        <v>564</v>
      </c>
      <c r="L715" s="399"/>
      <c r="M715" s="321"/>
      <c r="N715" s="321"/>
      <c r="O715" s="321"/>
      <c r="P715" s="322" t="s">
        <v>565</v>
      </c>
    </row>
    <row r="716" spans="2:17">
      <c r="B716" s="168" t="s">
        <v>566</v>
      </c>
      <c r="C716" s="168"/>
      <c r="D716" s="168"/>
      <c r="F716" s="169"/>
      <c r="G716" s="92">
        <v>368.4338284720086</v>
      </c>
      <c r="I716" s="227"/>
      <c r="J716" s="236"/>
      <c r="K716" s="323" t="s">
        <v>566</v>
      </c>
      <c r="L716" s="323"/>
      <c r="M716" s="323"/>
      <c r="O716" s="324"/>
      <c r="P716" s="92">
        <f t="shared" ref="P716:P719" si="25">(G716*$Q$1)+G716</f>
        <v>381.3290124685289</v>
      </c>
      <c r="Q716" s="303">
        <f t="shared" ref="Q716:Q719" si="26">P716/G716-1</f>
        <v>3.499999999999992E-2</v>
      </c>
    </row>
    <row r="717" spans="2:17">
      <c r="B717" s="168" t="s">
        <v>567</v>
      </c>
      <c r="C717" s="168"/>
      <c r="D717" s="168"/>
      <c r="F717" s="169"/>
      <c r="G717" s="92">
        <v>245.63419821154935</v>
      </c>
      <c r="I717" s="227"/>
      <c r="J717" s="236"/>
      <c r="K717" s="323" t="s">
        <v>567</v>
      </c>
      <c r="L717" s="323"/>
      <c r="M717" s="323"/>
      <c r="O717" s="324"/>
      <c r="P717" s="92">
        <f t="shared" si="25"/>
        <v>254.23139514895357</v>
      </c>
      <c r="Q717" s="303">
        <f t="shared" si="26"/>
        <v>3.499999999999992E-2</v>
      </c>
    </row>
    <row r="718" spans="2:17">
      <c r="B718" s="168" t="s">
        <v>568</v>
      </c>
      <c r="C718" s="168"/>
      <c r="D718" s="168"/>
      <c r="F718" s="169"/>
      <c r="G718" s="92">
        <v>245.63419821154935</v>
      </c>
      <c r="I718" s="227"/>
      <c r="J718" s="236"/>
      <c r="K718" s="323" t="s">
        <v>568</v>
      </c>
      <c r="L718" s="323"/>
      <c r="M718" s="323"/>
      <c r="O718" s="324"/>
      <c r="P718" s="92">
        <f t="shared" si="25"/>
        <v>254.23139514895357</v>
      </c>
      <c r="Q718" s="303">
        <f t="shared" si="26"/>
        <v>3.499999999999992E-2</v>
      </c>
    </row>
    <row r="719" spans="2:17">
      <c r="B719" s="168" t="s">
        <v>569</v>
      </c>
      <c r="C719" s="168"/>
      <c r="D719" s="168"/>
      <c r="F719" s="169"/>
      <c r="G719" s="92">
        <v>368.4338284720086</v>
      </c>
      <c r="I719" s="227"/>
      <c r="J719" s="236"/>
      <c r="K719" s="323" t="s">
        <v>569</v>
      </c>
      <c r="L719" s="323"/>
      <c r="M719" s="323"/>
      <c r="O719" s="324"/>
      <c r="P719" s="92">
        <f t="shared" si="25"/>
        <v>381.3290124685289</v>
      </c>
      <c r="Q719" s="303">
        <f t="shared" si="26"/>
        <v>3.499999999999992E-2</v>
      </c>
    </row>
    <row r="720" spans="2:17">
      <c r="B720" s="168"/>
      <c r="C720" s="168"/>
      <c r="D720" s="168"/>
      <c r="F720" s="169"/>
      <c r="G720" s="165"/>
      <c r="K720" s="323"/>
      <c r="L720" s="323"/>
      <c r="M720" s="323"/>
      <c r="O720" s="324"/>
      <c r="P720" s="152"/>
    </row>
    <row r="721" spans="2:17">
      <c r="B721" s="415" t="s">
        <v>570</v>
      </c>
      <c r="C721" s="415"/>
      <c r="D721" s="415"/>
      <c r="E721" s="415"/>
      <c r="F721" s="415"/>
      <c r="G721" s="415"/>
      <c r="K721" s="361" t="s">
        <v>570</v>
      </c>
      <c r="L721" s="361"/>
      <c r="M721" s="361"/>
      <c r="N721" s="361"/>
      <c r="O721" s="361"/>
      <c r="P721" s="361"/>
    </row>
    <row r="722" spans="2:17">
      <c r="B722" s="415" t="s">
        <v>571</v>
      </c>
      <c r="C722" s="415"/>
      <c r="D722" s="415"/>
      <c r="E722" s="415"/>
      <c r="F722" s="415"/>
      <c r="G722" s="415"/>
      <c r="K722" s="361" t="s">
        <v>571</v>
      </c>
      <c r="L722" s="361"/>
      <c r="M722" s="361"/>
      <c r="N722" s="361"/>
      <c r="O722" s="361"/>
      <c r="P722" s="361"/>
    </row>
    <row r="723" spans="2:17" ht="30.75" customHeight="1">
      <c r="B723" s="438" t="s">
        <v>572</v>
      </c>
      <c r="C723" s="378"/>
      <c r="D723" s="378"/>
      <c r="E723" s="378"/>
      <c r="F723" s="378"/>
      <c r="G723" s="378"/>
      <c r="K723" s="362" t="s">
        <v>985</v>
      </c>
      <c r="L723" s="363"/>
      <c r="M723" s="363"/>
      <c r="N723" s="363"/>
      <c r="O723" s="363"/>
      <c r="P723" s="363"/>
    </row>
    <row r="724" spans="2:17">
      <c r="B724" s="106"/>
      <c r="C724" s="106"/>
      <c r="D724" s="106"/>
      <c r="E724" s="106"/>
      <c r="F724" s="106"/>
      <c r="G724" s="111"/>
      <c r="K724" s="247"/>
      <c r="L724" s="247"/>
      <c r="M724" s="247"/>
      <c r="N724" s="247"/>
      <c r="O724" s="247"/>
      <c r="P724" s="211"/>
    </row>
    <row r="725" spans="2:17" s="88" customFormat="1">
      <c r="B725" s="431" t="s">
        <v>573</v>
      </c>
      <c r="C725" s="431"/>
      <c r="D725" s="431"/>
      <c r="E725" s="431"/>
      <c r="F725" s="431"/>
      <c r="G725" s="431"/>
      <c r="I725" s="223"/>
      <c r="J725" s="235"/>
      <c r="K725" s="371" t="s">
        <v>573</v>
      </c>
      <c r="L725" s="371"/>
      <c r="M725" s="371"/>
      <c r="N725" s="371"/>
      <c r="O725" s="371"/>
      <c r="P725" s="371"/>
      <c r="Q725" s="256"/>
    </row>
    <row r="726" spans="2:17" ht="15" customHeight="1">
      <c r="B726" s="378" t="s">
        <v>574</v>
      </c>
      <c r="C726" s="378"/>
      <c r="D726" s="378"/>
      <c r="E726" s="378"/>
      <c r="F726" s="106"/>
      <c r="G726" s="92">
        <v>186.80183585687072</v>
      </c>
      <c r="I726" s="227"/>
      <c r="J726" s="236">
        <v>267</v>
      </c>
      <c r="K726" s="363" t="s">
        <v>574</v>
      </c>
      <c r="L726" s="363"/>
      <c r="M726" s="363"/>
      <c r="N726" s="363"/>
      <c r="O726" s="247"/>
      <c r="P726" s="92">
        <f t="shared" ref="P726:P731" si="27">(G726*$Q$1)+G726</f>
        <v>193.3399001118612</v>
      </c>
      <c r="Q726" s="303">
        <f t="shared" ref="Q726:Q733" si="28">P726/G726-1</f>
        <v>3.499999999999992E-2</v>
      </c>
    </row>
    <row r="727" spans="2:17" ht="15" customHeight="1">
      <c r="B727" s="378" t="s">
        <v>575</v>
      </c>
      <c r="C727" s="378"/>
      <c r="D727" s="378"/>
      <c r="E727" s="378"/>
      <c r="F727" s="106"/>
      <c r="G727" s="92">
        <v>560.43300673679153</v>
      </c>
      <c r="H727" s="5"/>
      <c r="I727" s="227"/>
      <c r="J727" s="236">
        <v>266</v>
      </c>
      <c r="K727" s="363" t="s">
        <v>575</v>
      </c>
      <c r="L727" s="363"/>
      <c r="M727" s="363"/>
      <c r="N727" s="363"/>
      <c r="O727" s="247"/>
      <c r="P727" s="92">
        <f t="shared" si="27"/>
        <v>580.04816197257924</v>
      </c>
      <c r="Q727" s="303">
        <f t="shared" si="28"/>
        <v>3.499999999999992E-2</v>
      </c>
    </row>
    <row r="728" spans="2:17" ht="15" customHeight="1">
      <c r="B728" s="378" t="s">
        <v>576</v>
      </c>
      <c r="C728" s="378"/>
      <c r="D728" s="378"/>
      <c r="E728" s="378"/>
      <c r="F728" s="170"/>
      <c r="G728" s="93">
        <v>670.53</v>
      </c>
      <c r="H728" s="5"/>
      <c r="I728" s="230"/>
      <c r="J728" s="235">
        <v>288</v>
      </c>
      <c r="K728" s="363" t="s">
        <v>986</v>
      </c>
      <c r="L728" s="363"/>
      <c r="M728" s="363"/>
      <c r="N728" s="363"/>
      <c r="O728" s="325"/>
      <c r="P728" s="92">
        <f t="shared" si="27"/>
        <v>693.99855000000002</v>
      </c>
      <c r="Q728" s="303">
        <f t="shared" si="28"/>
        <v>3.5000000000000142E-2</v>
      </c>
    </row>
    <row r="729" spans="2:17" ht="15" customHeight="1">
      <c r="B729" s="416" t="s">
        <v>577</v>
      </c>
      <c r="C729" s="416"/>
      <c r="D729" s="416"/>
      <c r="E729" s="416"/>
      <c r="F729" s="416"/>
      <c r="G729" s="93">
        <v>607.11</v>
      </c>
      <c r="H729" s="5"/>
      <c r="I729" s="230"/>
      <c r="J729" s="235">
        <v>289</v>
      </c>
      <c r="K729" s="384" t="s">
        <v>577</v>
      </c>
      <c r="L729" s="384"/>
      <c r="M729" s="384"/>
      <c r="N729" s="384"/>
      <c r="O729" s="384"/>
      <c r="P729" s="92">
        <f t="shared" si="27"/>
        <v>628.35884999999996</v>
      </c>
      <c r="Q729" s="303">
        <f t="shared" si="28"/>
        <v>3.499999999999992E-2</v>
      </c>
    </row>
    <row r="730" spans="2:17" ht="48.75" customHeight="1">
      <c r="B730" s="378" t="s">
        <v>578</v>
      </c>
      <c r="C730" s="378"/>
      <c r="D730" s="378"/>
      <c r="E730" s="378"/>
      <c r="F730" s="378"/>
      <c r="G730" s="93">
        <v>216.38</v>
      </c>
      <c r="H730" s="5"/>
      <c r="I730" s="230"/>
      <c r="J730" s="235">
        <v>290</v>
      </c>
      <c r="K730" s="363" t="s">
        <v>578</v>
      </c>
      <c r="L730" s="363"/>
      <c r="M730" s="363"/>
      <c r="N730" s="363"/>
      <c r="O730" s="363"/>
      <c r="P730" s="92">
        <f t="shared" si="27"/>
        <v>223.95329999999998</v>
      </c>
      <c r="Q730" s="303">
        <f t="shared" si="28"/>
        <v>3.499999999999992E-2</v>
      </c>
    </row>
    <row r="731" spans="2:17" ht="15" customHeight="1">
      <c r="B731" s="416" t="s">
        <v>579</v>
      </c>
      <c r="C731" s="416"/>
      <c r="D731" s="416"/>
      <c r="E731" s="416"/>
      <c r="F731" s="416"/>
      <c r="G731" s="92">
        <v>93.407344593568169</v>
      </c>
      <c r="H731" s="5"/>
      <c r="I731" s="227"/>
      <c r="J731" s="236">
        <v>291</v>
      </c>
      <c r="K731" s="384" t="s">
        <v>579</v>
      </c>
      <c r="L731" s="384"/>
      <c r="M731" s="384"/>
      <c r="N731" s="384"/>
      <c r="O731" s="384"/>
      <c r="P731" s="92">
        <f t="shared" si="27"/>
        <v>96.67660165434306</v>
      </c>
      <c r="Q731" s="303">
        <f t="shared" si="28"/>
        <v>3.5000000000000142E-2</v>
      </c>
    </row>
    <row r="732" spans="2:17">
      <c r="B732" s="90" t="s">
        <v>580</v>
      </c>
      <c r="C732" s="90"/>
      <c r="D732" s="90"/>
      <c r="E732" s="90"/>
      <c r="F732" s="90"/>
      <c r="G732" s="165"/>
      <c r="H732" s="5"/>
      <c r="J732" s="235">
        <v>292</v>
      </c>
      <c r="K732" s="142" t="s">
        <v>580</v>
      </c>
      <c r="L732" s="142"/>
      <c r="M732" s="142"/>
      <c r="N732" s="142"/>
      <c r="O732" s="142"/>
      <c r="P732" s="152"/>
    </row>
    <row r="733" spans="2:17" ht="21" customHeight="1">
      <c r="B733" s="66" t="s">
        <v>581</v>
      </c>
      <c r="C733" s="6"/>
      <c r="D733" s="6"/>
      <c r="E733" s="66"/>
      <c r="F733" s="66"/>
      <c r="G733" s="93">
        <v>759.1</v>
      </c>
      <c r="H733" s="5"/>
      <c r="I733" s="230"/>
      <c r="K733" s="140" t="s">
        <v>581</v>
      </c>
      <c r="L733" s="52"/>
      <c r="M733" s="52"/>
      <c r="N733" s="140"/>
      <c r="O733" s="140"/>
      <c r="P733" s="92">
        <v>1002.01</v>
      </c>
      <c r="Q733" s="303">
        <f t="shared" si="28"/>
        <v>0.31999736530101441</v>
      </c>
    </row>
    <row r="734" spans="2:17" ht="21" customHeight="1">
      <c r="B734" s="66" t="s">
        <v>582</v>
      </c>
      <c r="C734" s="6"/>
      <c r="D734" s="6"/>
      <c r="E734" s="108"/>
      <c r="F734" s="108"/>
      <c r="G734" s="93">
        <v>1301.55</v>
      </c>
      <c r="H734" s="5"/>
      <c r="I734" s="230"/>
      <c r="K734" s="140" t="s">
        <v>582</v>
      </c>
      <c r="L734" s="52"/>
      <c r="M734" s="52"/>
      <c r="N734" s="109"/>
      <c r="O734" s="109"/>
      <c r="P734" s="92">
        <f t="shared" ref="P734:P736" si="29">(G734*$Q$1)+G734</f>
        <v>1347.1042499999999</v>
      </c>
      <c r="Q734" s="303">
        <f t="shared" ref="Q734:Q736" si="30">P734/G734-1</f>
        <v>3.499999999999992E-2</v>
      </c>
    </row>
    <row r="735" spans="2:17" ht="21" customHeight="1">
      <c r="B735" s="66" t="s">
        <v>583</v>
      </c>
      <c r="C735" s="6"/>
      <c r="D735" s="6"/>
      <c r="E735" s="108"/>
      <c r="F735" s="108"/>
      <c r="G735" s="93">
        <v>759.1</v>
      </c>
      <c r="H735" s="5"/>
      <c r="I735" s="230"/>
      <c r="K735" s="140" t="s">
        <v>583</v>
      </c>
      <c r="L735" s="52"/>
      <c r="M735" s="52"/>
      <c r="N735" s="109"/>
      <c r="O735" s="109"/>
      <c r="P735" s="92">
        <f t="shared" si="29"/>
        <v>785.66849999999999</v>
      </c>
      <c r="Q735" s="303">
        <f t="shared" si="30"/>
        <v>3.499999999999992E-2</v>
      </c>
    </row>
    <row r="736" spans="2:17" ht="30.75" customHeight="1">
      <c r="B736" s="416" t="s">
        <v>584</v>
      </c>
      <c r="C736" s="416"/>
      <c r="D736" s="416"/>
      <c r="E736" s="416"/>
      <c r="F736" s="416"/>
      <c r="G736" s="93">
        <v>425.95</v>
      </c>
      <c r="H736" s="5"/>
      <c r="I736" s="230"/>
      <c r="J736" s="235">
        <v>293</v>
      </c>
      <c r="K736" s="384" t="s">
        <v>584</v>
      </c>
      <c r="L736" s="384"/>
      <c r="M736" s="384"/>
      <c r="N736" s="384"/>
      <c r="O736" s="384"/>
      <c r="P736" s="92">
        <f t="shared" si="29"/>
        <v>440.85825</v>
      </c>
      <c r="Q736" s="303">
        <f t="shared" si="30"/>
        <v>3.499999999999992E-2</v>
      </c>
    </row>
    <row r="737" spans="2:17">
      <c r="B737" s="97"/>
      <c r="C737" s="97"/>
      <c r="D737" s="97"/>
      <c r="E737" s="97"/>
      <c r="F737" s="97"/>
      <c r="G737" s="165"/>
      <c r="K737" s="99"/>
      <c r="L737" s="99"/>
      <c r="M737" s="99"/>
      <c r="N737" s="99"/>
      <c r="O737" s="99"/>
      <c r="P737" s="152"/>
    </row>
    <row r="738" spans="2:17">
      <c r="B738" s="415" t="s">
        <v>585</v>
      </c>
      <c r="C738" s="415"/>
      <c r="D738" s="415"/>
      <c r="E738" s="415"/>
      <c r="F738" s="415"/>
      <c r="G738" s="415"/>
      <c r="K738" s="361" t="s">
        <v>585</v>
      </c>
      <c r="L738" s="361"/>
      <c r="M738" s="361"/>
      <c r="N738" s="361"/>
      <c r="O738" s="361"/>
      <c r="P738" s="361"/>
    </row>
    <row r="739" spans="2:17">
      <c r="B739" s="415" t="s">
        <v>586</v>
      </c>
      <c r="C739" s="415"/>
      <c r="D739" s="415"/>
      <c r="E739" s="415"/>
      <c r="F739" s="415"/>
      <c r="G739" s="415"/>
      <c r="K739" s="361" t="s">
        <v>586</v>
      </c>
      <c r="L739" s="361"/>
      <c r="M739" s="361"/>
      <c r="N739" s="361"/>
      <c r="O739" s="361"/>
      <c r="P739" s="361"/>
    </row>
    <row r="740" spans="2:17" ht="36.75" customHeight="1">
      <c r="B740" s="435" t="s">
        <v>587</v>
      </c>
      <c r="C740" s="436"/>
      <c r="D740" s="436"/>
      <c r="E740" s="436"/>
      <c r="F740" s="436"/>
      <c r="G740" s="436"/>
      <c r="K740" s="367" t="s">
        <v>987</v>
      </c>
      <c r="L740" s="368"/>
      <c r="M740" s="368"/>
      <c r="N740" s="368"/>
      <c r="O740" s="368"/>
      <c r="P740" s="368"/>
    </row>
    <row r="741" spans="2:17">
      <c r="B741" s="79"/>
      <c r="C741" s="79"/>
      <c r="D741" s="79"/>
      <c r="E741" s="79"/>
      <c r="F741" s="79"/>
      <c r="G741" s="80"/>
      <c r="K741" s="136"/>
      <c r="L741" s="136"/>
      <c r="M741" s="136"/>
      <c r="N741" s="136"/>
      <c r="O741" s="136"/>
      <c r="P741" s="137"/>
    </row>
    <row r="742" spans="2:17">
      <c r="B742" s="415" t="s">
        <v>511</v>
      </c>
      <c r="C742" s="415"/>
      <c r="D742" s="415"/>
      <c r="E742" s="415"/>
      <c r="F742" s="415"/>
      <c r="G742" s="415"/>
      <c r="K742" s="361" t="s">
        <v>511</v>
      </c>
      <c r="L742" s="361"/>
      <c r="M742" s="361"/>
      <c r="N742" s="361"/>
      <c r="O742" s="361"/>
      <c r="P742" s="361"/>
    </row>
    <row r="743" spans="2:17">
      <c r="B743" s="79"/>
      <c r="C743" s="79"/>
      <c r="D743" s="79"/>
      <c r="E743" s="79"/>
      <c r="F743" s="79"/>
      <c r="G743" s="80"/>
      <c r="K743" s="136"/>
      <c r="L743" s="136"/>
      <c r="M743" s="136"/>
      <c r="N743" s="136"/>
      <c r="O743" s="136"/>
      <c r="P743" s="137"/>
    </row>
    <row r="744" spans="2:17" ht="27" customHeight="1">
      <c r="B744" s="378" t="s">
        <v>588</v>
      </c>
      <c r="C744" s="378"/>
      <c r="D744" s="378"/>
      <c r="E744" s="378"/>
      <c r="F744" s="378"/>
      <c r="G744" s="378"/>
      <c r="J744" s="235">
        <v>210</v>
      </c>
      <c r="K744" s="363" t="s">
        <v>988</v>
      </c>
      <c r="L744" s="363"/>
      <c r="M744" s="363"/>
      <c r="N744" s="363"/>
      <c r="O744" s="363"/>
      <c r="P744" s="363"/>
    </row>
    <row r="745" spans="2:17">
      <c r="B745" s="79" t="s">
        <v>589</v>
      </c>
      <c r="C745" s="79"/>
      <c r="D745" s="79"/>
      <c r="E745" s="79"/>
      <c r="F745" s="79"/>
      <c r="G745" s="80"/>
      <c r="K745" s="136" t="s">
        <v>989</v>
      </c>
      <c r="L745" s="136"/>
      <c r="M745" s="136"/>
      <c r="N745" s="136"/>
      <c r="O745" s="136"/>
      <c r="P745" s="137"/>
    </row>
    <row r="746" spans="2:17" s="96" customFormat="1">
      <c r="B746" s="66" t="s">
        <v>590</v>
      </c>
      <c r="C746" s="66"/>
      <c r="D746" s="66"/>
      <c r="E746" s="66"/>
      <c r="F746" s="66"/>
      <c r="G746" s="92">
        <v>3.5811000000000002</v>
      </c>
      <c r="H746"/>
      <c r="I746" s="227"/>
      <c r="J746" s="236"/>
      <c r="K746" s="140" t="s">
        <v>990</v>
      </c>
      <c r="L746" s="140"/>
      <c r="M746" s="140"/>
      <c r="N746" s="140"/>
      <c r="O746" s="140"/>
      <c r="P746" s="92">
        <f t="shared" ref="P746:P750" si="31">(G746*$Q$1)+G746</f>
        <v>3.7064385</v>
      </c>
      <c r="Q746" s="303">
        <f t="shared" ref="Q746:Q750" si="32">P746/G746-1</f>
        <v>3.499999999999992E-2</v>
      </c>
    </row>
    <row r="747" spans="2:17" s="96" customFormat="1">
      <c r="B747" s="66" t="s">
        <v>591</v>
      </c>
      <c r="C747" s="66"/>
      <c r="D747" s="66"/>
      <c r="E747" s="66"/>
      <c r="F747" s="66"/>
      <c r="G747" s="92">
        <v>6.01335</v>
      </c>
      <c r="H747"/>
      <c r="I747" s="227"/>
      <c r="J747" s="236"/>
      <c r="K747" s="140" t="s">
        <v>991</v>
      </c>
      <c r="L747" s="140"/>
      <c r="M747" s="140"/>
      <c r="N747" s="140"/>
      <c r="O747" s="140"/>
      <c r="P747" s="92">
        <f t="shared" si="31"/>
        <v>6.2238172499999997</v>
      </c>
      <c r="Q747" s="303">
        <f t="shared" si="32"/>
        <v>3.499999999999992E-2</v>
      </c>
    </row>
    <row r="748" spans="2:17" s="96" customFormat="1">
      <c r="B748" s="66" t="s">
        <v>592</v>
      </c>
      <c r="C748" s="66"/>
      <c r="D748" s="66"/>
      <c r="E748" s="66"/>
      <c r="F748" s="66"/>
      <c r="G748" s="92">
        <v>7.7530831559999998</v>
      </c>
      <c r="H748"/>
      <c r="I748" s="227"/>
      <c r="J748" s="236"/>
      <c r="K748" s="140" t="s">
        <v>992</v>
      </c>
      <c r="L748" s="140"/>
      <c r="M748" s="140"/>
      <c r="N748" s="140"/>
      <c r="O748" s="140"/>
      <c r="P748" s="92">
        <f t="shared" si="31"/>
        <v>8.0244410664599997</v>
      </c>
      <c r="Q748" s="303">
        <f t="shared" si="32"/>
        <v>3.499999999999992E-2</v>
      </c>
    </row>
    <row r="749" spans="2:17" s="96" customFormat="1">
      <c r="B749" s="79" t="s">
        <v>593</v>
      </c>
      <c r="C749" s="79"/>
      <c r="D749" s="79"/>
      <c r="E749" s="79"/>
      <c r="F749" s="79"/>
      <c r="G749" s="92">
        <v>10.919507508000001</v>
      </c>
      <c r="H749"/>
      <c r="I749" s="227"/>
      <c r="J749" s="236"/>
      <c r="K749" s="136" t="s">
        <v>993</v>
      </c>
      <c r="L749" s="136"/>
      <c r="M749" s="136"/>
      <c r="N749" s="136"/>
      <c r="O749" s="136"/>
      <c r="P749" s="92">
        <f t="shared" si="31"/>
        <v>11.30169027078</v>
      </c>
      <c r="Q749" s="303">
        <f t="shared" si="32"/>
        <v>3.499999999999992E-2</v>
      </c>
    </row>
    <row r="750" spans="2:17" s="96" customFormat="1">
      <c r="B750" s="79" t="s">
        <v>594</v>
      </c>
      <c r="C750" s="79"/>
      <c r="D750" s="79"/>
      <c r="E750" s="79"/>
      <c r="F750" s="79"/>
      <c r="G750" s="92">
        <v>13.486049999999999</v>
      </c>
      <c r="H750"/>
      <c r="I750" s="227"/>
      <c r="J750" s="236"/>
      <c r="K750" s="136" t="s">
        <v>994</v>
      </c>
      <c r="L750" s="136"/>
      <c r="M750" s="136"/>
      <c r="N750" s="136"/>
      <c r="O750" s="136"/>
      <c r="P750" s="92">
        <f t="shared" si="31"/>
        <v>13.958061749999999</v>
      </c>
      <c r="Q750" s="303">
        <f t="shared" si="32"/>
        <v>3.499999999999992E-2</v>
      </c>
    </row>
    <row r="751" spans="2:17">
      <c r="B751" s="79" t="s">
        <v>595</v>
      </c>
      <c r="C751" s="72"/>
      <c r="D751" s="72"/>
      <c r="E751" s="72"/>
      <c r="F751" s="72"/>
      <c r="G751" s="73"/>
      <c r="K751" s="136" t="s">
        <v>995</v>
      </c>
      <c r="L751" s="243"/>
      <c r="M751" s="243"/>
      <c r="N751" s="243"/>
      <c r="O751" s="243"/>
      <c r="P751" s="101"/>
    </row>
    <row r="752" spans="2:17" s="96" customFormat="1" ht="33" customHeight="1">
      <c r="B752" s="378" t="s">
        <v>596</v>
      </c>
      <c r="C752" s="378"/>
      <c r="D752" s="378"/>
      <c r="E752" s="378"/>
      <c r="F752" s="378"/>
      <c r="G752" s="92">
        <v>15.63885</v>
      </c>
      <c r="H752"/>
      <c r="I752" s="227"/>
      <c r="J752" s="236"/>
      <c r="K752" s="363" t="s">
        <v>996</v>
      </c>
      <c r="L752" s="363"/>
      <c r="M752" s="363"/>
      <c r="N752" s="363"/>
      <c r="O752" s="363"/>
      <c r="P752" s="92">
        <f t="shared" ref="P752:P755" si="33">(G752*$Q$1)+G752</f>
        <v>16.18620975</v>
      </c>
      <c r="Q752" s="303">
        <f t="shared" ref="Q752:Q755" si="34">P752/G752-1</f>
        <v>3.499999999999992E-2</v>
      </c>
    </row>
    <row r="753" spans="2:17" s="96" customFormat="1" ht="15" customHeight="1">
      <c r="B753" s="416" t="s">
        <v>597</v>
      </c>
      <c r="C753" s="416"/>
      <c r="D753" s="416"/>
      <c r="E753" s="416"/>
      <c r="F753" s="171"/>
      <c r="G753" s="92">
        <v>5.5062000000000006</v>
      </c>
      <c r="H753"/>
      <c r="I753" s="227"/>
      <c r="J753" s="236"/>
      <c r="K753" s="384" t="s">
        <v>997</v>
      </c>
      <c r="L753" s="384"/>
      <c r="M753" s="384"/>
      <c r="N753" s="384"/>
      <c r="O753" s="326"/>
      <c r="P753" s="92">
        <f t="shared" si="33"/>
        <v>5.6989170000000007</v>
      </c>
      <c r="Q753" s="303">
        <f t="shared" si="34"/>
        <v>3.499999999999992E-2</v>
      </c>
    </row>
    <row r="754" spans="2:17" s="96" customFormat="1" ht="15" customHeight="1">
      <c r="B754" s="416" t="s">
        <v>598</v>
      </c>
      <c r="C754" s="416"/>
      <c r="D754" s="416"/>
      <c r="E754" s="416"/>
      <c r="F754" s="72"/>
      <c r="G754" s="92">
        <v>2.74275</v>
      </c>
      <c r="H754"/>
      <c r="I754" s="227"/>
      <c r="J754" s="236"/>
      <c r="K754" s="384" t="s">
        <v>998</v>
      </c>
      <c r="L754" s="384"/>
      <c r="M754" s="384"/>
      <c r="N754" s="384"/>
      <c r="O754" s="243"/>
      <c r="P754" s="92">
        <f t="shared" si="33"/>
        <v>2.8387462499999998</v>
      </c>
      <c r="Q754" s="303">
        <f t="shared" si="34"/>
        <v>3.499999999999992E-2</v>
      </c>
    </row>
    <row r="755" spans="2:17" ht="15" customHeight="1">
      <c r="B755" s="416" t="s">
        <v>599</v>
      </c>
      <c r="C755" s="416"/>
      <c r="D755" s="416"/>
      <c r="E755" s="416"/>
      <c r="F755" s="72"/>
      <c r="G755" s="92">
        <v>2.5461</v>
      </c>
      <c r="I755" s="227"/>
      <c r="J755" s="236"/>
      <c r="K755" s="384" t="s">
        <v>999</v>
      </c>
      <c r="L755" s="384"/>
      <c r="M755" s="384"/>
      <c r="N755" s="384"/>
      <c r="O755" s="243"/>
      <c r="P755" s="92">
        <f t="shared" si="33"/>
        <v>2.6352134999999999</v>
      </c>
      <c r="Q755" s="303">
        <f t="shared" si="34"/>
        <v>3.499999999999992E-2</v>
      </c>
    </row>
    <row r="756" spans="2:17">
      <c r="B756" s="72" t="s">
        <v>600</v>
      </c>
      <c r="C756" s="72"/>
      <c r="D756" s="72"/>
      <c r="E756" s="72"/>
      <c r="F756" s="72"/>
      <c r="G756" s="165"/>
      <c r="K756" s="243" t="s">
        <v>1000</v>
      </c>
      <c r="L756" s="243"/>
      <c r="M756" s="243"/>
      <c r="N756" s="243"/>
      <c r="O756" s="243"/>
      <c r="P756" s="152"/>
    </row>
    <row r="757" spans="2:17" s="96" customFormat="1" ht="33.75" customHeight="1">
      <c r="B757" s="416" t="s">
        <v>601</v>
      </c>
      <c r="C757" s="416"/>
      <c r="D757" s="416"/>
      <c r="E757" s="416"/>
      <c r="F757" s="416"/>
      <c r="G757" s="92">
        <v>11.385</v>
      </c>
      <c r="H757"/>
      <c r="I757" s="227"/>
      <c r="J757" s="236"/>
      <c r="K757" s="384" t="s">
        <v>1001</v>
      </c>
      <c r="L757" s="384"/>
      <c r="M757" s="384"/>
      <c r="N757" s="384"/>
      <c r="O757" s="384"/>
      <c r="P757" s="92">
        <f t="shared" ref="P757:P758" si="35">(G757*$Q$1)+G757</f>
        <v>11.783474999999999</v>
      </c>
      <c r="Q757" s="303">
        <f t="shared" ref="Q757:Q758" si="36">P757/G757-1</f>
        <v>3.499999999999992E-2</v>
      </c>
    </row>
    <row r="758" spans="2:17" s="96" customFormat="1" ht="15" customHeight="1">
      <c r="B758" s="416" t="s">
        <v>602</v>
      </c>
      <c r="C758" s="416"/>
      <c r="D758" s="416"/>
      <c r="E758" s="416"/>
      <c r="F758" s="416"/>
      <c r="G758" s="92">
        <v>2.6399199532253186</v>
      </c>
      <c r="H758"/>
      <c r="I758" s="227"/>
      <c r="J758" s="236"/>
      <c r="K758" s="384" t="s">
        <v>1002</v>
      </c>
      <c r="L758" s="384"/>
      <c r="M758" s="384"/>
      <c r="N758" s="384"/>
      <c r="O758" s="384"/>
      <c r="P758" s="92">
        <f t="shared" si="35"/>
        <v>2.7323171515882048</v>
      </c>
      <c r="Q758" s="303">
        <f t="shared" si="36"/>
        <v>3.499999999999992E-2</v>
      </c>
    </row>
    <row r="759" spans="2:17" s="96" customFormat="1" ht="15" customHeight="1">
      <c r="B759" s="416" t="s">
        <v>603</v>
      </c>
      <c r="C759" s="416"/>
      <c r="D759" s="416"/>
      <c r="E759" s="416"/>
      <c r="F759" s="416"/>
      <c r="G759" s="164" t="s">
        <v>604</v>
      </c>
      <c r="I759" s="227"/>
      <c r="J759" s="236"/>
      <c r="K759" s="384" t="s">
        <v>603</v>
      </c>
      <c r="L759" s="384"/>
      <c r="M759" s="384"/>
      <c r="N759" s="384"/>
      <c r="O759" s="384"/>
      <c r="P759" s="320" t="s">
        <v>604</v>
      </c>
      <c r="Q759" s="256"/>
    </row>
    <row r="760" spans="2:17" s="96" customFormat="1" ht="15" customHeight="1">
      <c r="B760" s="416" t="s">
        <v>605</v>
      </c>
      <c r="C760" s="416"/>
      <c r="D760" s="416"/>
      <c r="E760" s="416"/>
      <c r="F760" s="416"/>
      <c r="G760" s="92">
        <v>2.7224174517636097</v>
      </c>
      <c r="H760"/>
      <c r="I760" s="227"/>
      <c r="J760" s="236"/>
      <c r="K760" s="384" t="s">
        <v>1003</v>
      </c>
      <c r="L760" s="384"/>
      <c r="M760" s="384"/>
      <c r="N760" s="384"/>
      <c r="O760" s="384"/>
      <c r="P760" s="92">
        <f t="shared" ref="P760" si="37">(G760*$Q$1)+G760</f>
        <v>2.8177020625753362</v>
      </c>
      <c r="Q760" s="303">
        <f t="shared" ref="Q760" si="38">P760/G760-1</f>
        <v>3.5000000000000142E-2</v>
      </c>
    </row>
    <row r="761" spans="2:17">
      <c r="B761" s="416"/>
      <c r="C761" s="416"/>
      <c r="D761" s="416"/>
      <c r="E761" s="416"/>
      <c r="F761" s="416"/>
      <c r="G761" s="73"/>
      <c r="K761" s="384"/>
      <c r="L761" s="384"/>
      <c r="M761" s="384"/>
      <c r="N761" s="384"/>
      <c r="O761" s="384"/>
      <c r="P761" s="101"/>
    </row>
    <row r="762" spans="2:17" ht="12.75" customHeight="1">
      <c r="B762" s="416" t="s">
        <v>606</v>
      </c>
      <c r="C762" s="416"/>
      <c r="D762" s="416"/>
      <c r="E762" s="416"/>
      <c r="F762" s="416"/>
      <c r="G762" s="416"/>
      <c r="J762" s="235">
        <v>211</v>
      </c>
      <c r="K762" s="384" t="s">
        <v>1004</v>
      </c>
      <c r="L762" s="384"/>
      <c r="M762" s="384"/>
      <c r="N762" s="384"/>
      <c r="O762" s="384"/>
      <c r="P762" s="384"/>
    </row>
    <row r="763" spans="2:17" ht="31.5" customHeight="1">
      <c r="B763" s="378" t="s">
        <v>607</v>
      </c>
      <c r="C763" s="378"/>
      <c r="D763" s="378"/>
      <c r="E763" s="378"/>
      <c r="F763" s="378"/>
      <c r="G763" s="378"/>
      <c r="K763" s="363" t="s">
        <v>1005</v>
      </c>
      <c r="L763" s="363"/>
      <c r="M763" s="363"/>
      <c r="N763" s="363"/>
      <c r="O763" s="363"/>
      <c r="P763" s="363"/>
    </row>
    <row r="764" spans="2:17" ht="31.5" customHeight="1">
      <c r="B764" s="378" t="s">
        <v>608</v>
      </c>
      <c r="C764" s="378"/>
      <c r="D764" s="378"/>
      <c r="E764" s="378"/>
      <c r="F764" s="378"/>
      <c r="G764" s="378"/>
      <c r="K764" s="363" t="s">
        <v>1006</v>
      </c>
      <c r="L764" s="363"/>
      <c r="M764" s="363"/>
      <c r="N764" s="363"/>
      <c r="O764" s="363"/>
      <c r="P764" s="363"/>
    </row>
    <row r="765" spans="2:17" ht="31.5" customHeight="1">
      <c r="B765" s="378" t="s">
        <v>609</v>
      </c>
      <c r="C765" s="378"/>
      <c r="D765" s="378"/>
      <c r="E765" s="378"/>
      <c r="F765" s="378"/>
      <c r="G765" s="378"/>
      <c r="J765" s="235">
        <v>212</v>
      </c>
      <c r="K765" s="363" t="s">
        <v>1007</v>
      </c>
      <c r="L765" s="363"/>
      <c r="M765" s="363"/>
      <c r="N765" s="363"/>
      <c r="O765" s="363"/>
      <c r="P765" s="363"/>
    </row>
    <row r="766" spans="2:17" ht="31.5" customHeight="1">
      <c r="B766" s="378" t="s">
        <v>610</v>
      </c>
      <c r="C766" s="378"/>
      <c r="D766" s="378"/>
      <c r="E766" s="378"/>
      <c r="F766" s="378"/>
      <c r="G766" s="378"/>
      <c r="J766" s="235">
        <v>249</v>
      </c>
      <c r="K766" s="363" t="s">
        <v>1008</v>
      </c>
      <c r="L766" s="363"/>
      <c r="M766" s="363"/>
      <c r="N766" s="363"/>
      <c r="O766" s="363"/>
      <c r="P766" s="363"/>
    </row>
    <row r="767" spans="2:17" ht="31.5" customHeight="1">
      <c r="B767" s="378" t="s">
        <v>611</v>
      </c>
      <c r="C767" s="378"/>
      <c r="D767" s="378"/>
      <c r="E767" s="378"/>
      <c r="F767" s="378"/>
      <c r="G767" s="378"/>
      <c r="J767" s="235">
        <v>254</v>
      </c>
      <c r="K767" s="363" t="s">
        <v>1009</v>
      </c>
      <c r="L767" s="363"/>
      <c r="M767" s="363"/>
      <c r="N767" s="363"/>
      <c r="O767" s="363"/>
      <c r="P767" s="363"/>
    </row>
    <row r="768" spans="2:17" ht="31.5" customHeight="1">
      <c r="B768" s="378" t="s">
        <v>612</v>
      </c>
      <c r="C768" s="378"/>
      <c r="D768" s="378"/>
      <c r="E768" s="378"/>
      <c r="F768" s="378"/>
      <c r="G768" s="92">
        <v>11.385</v>
      </c>
      <c r="I768" s="227"/>
      <c r="J768" s="236">
        <v>215</v>
      </c>
      <c r="K768" s="363" t="s">
        <v>1010</v>
      </c>
      <c r="L768" s="363"/>
      <c r="M768" s="363"/>
      <c r="N768" s="363"/>
      <c r="O768" s="363"/>
      <c r="P768" s="92">
        <f t="shared" ref="P768:P770" si="39">(G768*$Q$1)+G768</f>
        <v>11.783474999999999</v>
      </c>
      <c r="Q768" s="303">
        <f t="shared" ref="Q768:Q770" si="40">P768/G768-1</f>
        <v>3.499999999999992E-2</v>
      </c>
    </row>
    <row r="769" spans="2:17" ht="31.5" customHeight="1">
      <c r="B769" s="378" t="s">
        <v>613</v>
      </c>
      <c r="C769" s="378"/>
      <c r="D769" s="378"/>
      <c r="E769" s="378"/>
      <c r="F769" s="378"/>
      <c r="G769" s="92">
        <v>5.68215</v>
      </c>
      <c r="I769" s="227"/>
      <c r="J769" s="236">
        <v>216</v>
      </c>
      <c r="K769" s="363" t="s">
        <v>1011</v>
      </c>
      <c r="L769" s="363"/>
      <c r="M769" s="363"/>
      <c r="N769" s="363"/>
      <c r="O769" s="363"/>
      <c r="P769" s="92">
        <f t="shared" si="39"/>
        <v>5.8810252500000004</v>
      </c>
      <c r="Q769" s="303">
        <f t="shared" si="40"/>
        <v>3.5000000000000142E-2</v>
      </c>
    </row>
    <row r="770" spans="2:17" ht="31.5" customHeight="1">
      <c r="B770" s="378" t="s">
        <v>614</v>
      </c>
      <c r="C770" s="378"/>
      <c r="D770" s="378"/>
      <c r="E770" s="378"/>
      <c r="F770" s="378"/>
      <c r="G770" s="92">
        <v>11.80935</v>
      </c>
      <c r="I770" s="227"/>
      <c r="J770" s="236">
        <v>294</v>
      </c>
      <c r="K770" s="363" t="s">
        <v>1012</v>
      </c>
      <c r="L770" s="363"/>
      <c r="M770" s="363"/>
      <c r="N770" s="363"/>
      <c r="O770" s="363"/>
      <c r="P770" s="92">
        <f t="shared" si="39"/>
        <v>12.22267725</v>
      </c>
      <c r="Q770" s="303">
        <f t="shared" si="40"/>
        <v>3.499999999999992E-2</v>
      </c>
    </row>
    <row r="771" spans="2:17" ht="31.5" customHeight="1">
      <c r="B771" s="378" t="s">
        <v>615</v>
      </c>
      <c r="C771" s="378"/>
      <c r="D771" s="378"/>
      <c r="E771" s="378"/>
      <c r="F771" s="378"/>
      <c r="G771" s="378"/>
      <c r="I771" s="227"/>
      <c r="J771" s="236">
        <v>255</v>
      </c>
      <c r="K771" s="363" t="s">
        <v>1013</v>
      </c>
      <c r="L771" s="363"/>
      <c r="M771" s="363"/>
      <c r="N771" s="363"/>
      <c r="O771" s="363"/>
      <c r="P771" s="363"/>
    </row>
    <row r="772" spans="2:17" ht="31.5" customHeight="1">
      <c r="B772" s="378" t="s">
        <v>901</v>
      </c>
      <c r="C772" s="378"/>
      <c r="D772" s="378"/>
      <c r="E772" s="378"/>
      <c r="F772" s="378"/>
      <c r="G772" s="92">
        <v>637.16</v>
      </c>
      <c r="I772" s="227"/>
      <c r="J772" s="236">
        <v>217</v>
      </c>
      <c r="K772" s="363" t="s">
        <v>1014</v>
      </c>
      <c r="L772" s="363"/>
      <c r="M772" s="363"/>
      <c r="N772" s="363"/>
      <c r="O772" s="363"/>
      <c r="P772" s="92">
        <f t="shared" ref="P772" si="41">(G772*$Q$1)+G772</f>
        <v>659.4606</v>
      </c>
      <c r="Q772" s="303">
        <f t="shared" ref="Q772" si="42">P772/G772-1</f>
        <v>3.5000000000000142E-2</v>
      </c>
    </row>
    <row r="773" spans="2:17" ht="31.5" customHeight="1">
      <c r="B773" s="378" t="s">
        <v>616</v>
      </c>
      <c r="C773" s="378"/>
      <c r="D773" s="378"/>
      <c r="E773" s="378"/>
      <c r="F773" s="378"/>
      <c r="G773" s="378"/>
      <c r="I773" s="227"/>
      <c r="J773" s="236"/>
      <c r="K773" s="363" t="s">
        <v>616</v>
      </c>
      <c r="L773" s="363"/>
      <c r="M773" s="363"/>
      <c r="N773" s="363"/>
      <c r="O773" s="363"/>
      <c r="P773" s="363"/>
    </row>
    <row r="774" spans="2:17" ht="31.5" customHeight="1">
      <c r="B774" s="378" t="s">
        <v>617</v>
      </c>
      <c r="C774" s="378"/>
      <c r="D774" s="378"/>
      <c r="E774" s="378"/>
      <c r="F774" s="378"/>
      <c r="G774" s="92">
        <v>359.79125324929953</v>
      </c>
      <c r="I774" s="227"/>
      <c r="J774" s="236">
        <v>256</v>
      </c>
      <c r="K774" s="363" t="s">
        <v>1015</v>
      </c>
      <c r="L774" s="363"/>
      <c r="M774" s="363"/>
      <c r="N774" s="363"/>
      <c r="O774" s="363"/>
      <c r="P774" s="92">
        <f t="shared" ref="P774:P777" si="43">(G774*$Q$1)+G774</f>
        <v>372.38394711302499</v>
      </c>
      <c r="Q774" s="303">
        <f t="shared" ref="Q774:Q777" si="44">P774/G774-1</f>
        <v>3.499999999999992E-2</v>
      </c>
    </row>
    <row r="775" spans="2:17" ht="31.5" customHeight="1">
      <c r="B775" s="378" t="s">
        <v>618</v>
      </c>
      <c r="C775" s="378"/>
      <c r="D775" s="378"/>
      <c r="E775" s="378"/>
      <c r="F775" s="72"/>
      <c r="G775" s="92">
        <v>3.6926095752000001</v>
      </c>
      <c r="I775" s="227"/>
      <c r="J775" s="236"/>
      <c r="K775" s="363" t="s">
        <v>1016</v>
      </c>
      <c r="L775" s="363"/>
      <c r="M775" s="363"/>
      <c r="N775" s="363"/>
      <c r="O775" s="243"/>
      <c r="P775" s="92">
        <f t="shared" si="43"/>
        <v>3.821850910332</v>
      </c>
      <c r="Q775" s="303">
        <f t="shared" si="44"/>
        <v>3.499999999999992E-2</v>
      </c>
    </row>
    <row r="776" spans="2:17" ht="31.5" customHeight="1">
      <c r="B776" s="378" t="s">
        <v>619</v>
      </c>
      <c r="C776" s="378"/>
      <c r="D776" s="378"/>
      <c r="E776" s="378"/>
      <c r="F776" s="72"/>
      <c r="G776" s="92">
        <v>4989.6962040914659</v>
      </c>
      <c r="I776" s="227"/>
      <c r="J776" s="236"/>
      <c r="K776" s="363" t="s">
        <v>619</v>
      </c>
      <c r="L776" s="363"/>
      <c r="M776" s="363"/>
      <c r="N776" s="363"/>
      <c r="O776" s="243"/>
      <c r="P776" s="92">
        <f t="shared" si="43"/>
        <v>5164.3355712346674</v>
      </c>
      <c r="Q776" s="303">
        <f t="shared" si="44"/>
        <v>3.5000000000000142E-2</v>
      </c>
    </row>
    <row r="777" spans="2:17" ht="31.5" customHeight="1">
      <c r="B777" s="378" t="s">
        <v>620</v>
      </c>
      <c r="C777" s="378"/>
      <c r="D777" s="378"/>
      <c r="E777" s="378"/>
      <c r="F777" s="378"/>
      <c r="G777" s="92">
        <v>93.964650835113687</v>
      </c>
      <c r="I777" s="227"/>
      <c r="J777" s="236"/>
      <c r="K777" s="363" t="s">
        <v>620</v>
      </c>
      <c r="L777" s="363"/>
      <c r="M777" s="363"/>
      <c r="N777" s="363"/>
      <c r="O777" s="363"/>
      <c r="P777" s="92">
        <f t="shared" si="43"/>
        <v>97.253413614342662</v>
      </c>
      <c r="Q777" s="303">
        <f t="shared" si="44"/>
        <v>3.499999999999992E-2</v>
      </c>
    </row>
    <row r="778" spans="2:17">
      <c r="B778" s="72"/>
      <c r="C778" s="72"/>
      <c r="D778" s="72"/>
      <c r="E778" s="72"/>
      <c r="F778" s="72"/>
      <c r="G778" s="165"/>
      <c r="I778" s="227"/>
      <c r="J778" s="236"/>
      <c r="K778" s="243"/>
      <c r="L778" s="243"/>
      <c r="M778" s="243"/>
      <c r="N778" s="243"/>
      <c r="O778" s="243"/>
      <c r="P778" s="152"/>
    </row>
    <row r="779" spans="2:17" ht="36" customHeight="1">
      <c r="B779" s="437" t="s">
        <v>621</v>
      </c>
      <c r="C779" s="437"/>
      <c r="D779" s="437"/>
      <c r="E779" s="437"/>
      <c r="F779" s="437"/>
      <c r="G779" s="92">
        <v>359.79125324929953</v>
      </c>
      <c r="I779" s="227"/>
      <c r="J779" s="236">
        <v>257</v>
      </c>
      <c r="K779" s="387" t="s">
        <v>1017</v>
      </c>
      <c r="L779" s="387"/>
      <c r="M779" s="387"/>
      <c r="N779" s="387"/>
      <c r="O779" s="387"/>
      <c r="P779" s="92">
        <f t="shared" ref="P779:P781" si="45">(G779*$Q$1)+G779</f>
        <v>372.38394711302499</v>
      </c>
      <c r="Q779" s="303">
        <f t="shared" ref="Q779:Q781" si="46">P779/G779-1</f>
        <v>3.499999999999992E-2</v>
      </c>
    </row>
    <row r="780" spans="2:17" ht="15" customHeight="1">
      <c r="B780" s="378" t="s">
        <v>618</v>
      </c>
      <c r="C780" s="378"/>
      <c r="D780" s="378"/>
      <c r="E780" s="378"/>
      <c r="F780" s="72"/>
      <c r="G780" s="92">
        <v>5.0922000000000001</v>
      </c>
      <c r="I780" s="227"/>
      <c r="J780" s="236"/>
      <c r="K780" s="363" t="s">
        <v>1016</v>
      </c>
      <c r="L780" s="363"/>
      <c r="M780" s="363"/>
      <c r="N780" s="363"/>
      <c r="O780" s="243"/>
      <c r="P780" s="92">
        <f t="shared" si="45"/>
        <v>5.2704269999999998</v>
      </c>
      <c r="Q780" s="303">
        <f t="shared" si="46"/>
        <v>3.499999999999992E-2</v>
      </c>
    </row>
    <row r="781" spans="2:17" ht="15" customHeight="1">
      <c r="B781" s="378" t="s">
        <v>619</v>
      </c>
      <c r="C781" s="378"/>
      <c r="D781" s="378"/>
      <c r="E781" s="378"/>
      <c r="F781" s="72"/>
      <c r="G781" s="92">
        <v>10565.399639466596</v>
      </c>
      <c r="I781" s="227"/>
      <c r="J781" s="236"/>
      <c r="K781" s="363" t="s">
        <v>619</v>
      </c>
      <c r="L781" s="363"/>
      <c r="M781" s="363"/>
      <c r="N781" s="363"/>
      <c r="O781" s="243"/>
      <c r="P781" s="92">
        <f t="shared" si="45"/>
        <v>10935.188626847927</v>
      </c>
      <c r="Q781" s="303">
        <f t="shared" si="46"/>
        <v>3.499999999999992E-2</v>
      </c>
    </row>
    <row r="782" spans="2:17" ht="15" customHeight="1">
      <c r="B782" s="72"/>
      <c r="C782" s="72"/>
      <c r="D782" s="72"/>
      <c r="E782" s="72"/>
      <c r="F782" s="72"/>
      <c r="G782" s="93"/>
      <c r="I782" s="227"/>
      <c r="J782" s="236"/>
      <c r="K782" s="243"/>
      <c r="L782" s="243"/>
      <c r="M782" s="243"/>
      <c r="N782" s="243"/>
      <c r="O782" s="243"/>
      <c r="P782" s="92"/>
    </row>
    <row r="783" spans="2:17" ht="32.25" customHeight="1">
      <c r="B783" s="378" t="s">
        <v>622</v>
      </c>
      <c r="C783" s="378"/>
      <c r="D783" s="378"/>
      <c r="E783" s="378"/>
      <c r="F783" s="378"/>
      <c r="G783" s="92">
        <v>359.79125324929953</v>
      </c>
      <c r="I783" s="227"/>
      <c r="J783" s="236">
        <v>258</v>
      </c>
      <c r="K783" s="363" t="s">
        <v>1018</v>
      </c>
      <c r="L783" s="363"/>
      <c r="M783" s="363"/>
      <c r="N783" s="363"/>
      <c r="O783" s="363"/>
      <c r="P783" s="92">
        <f t="shared" ref="P783:P788" si="47">(G783*$Q$1)+G783</f>
        <v>372.38394711302499</v>
      </c>
      <c r="Q783" s="303">
        <f t="shared" ref="Q783:Q788" si="48">P783/G783-1</f>
        <v>3.499999999999992E-2</v>
      </c>
    </row>
    <row r="784" spans="2:17" ht="15" customHeight="1">
      <c r="B784" s="378" t="s">
        <v>618</v>
      </c>
      <c r="C784" s="378"/>
      <c r="D784" s="378"/>
      <c r="E784" s="378"/>
      <c r="F784" s="72"/>
      <c r="G784" s="92">
        <v>4.0157999999999996</v>
      </c>
      <c r="I784" s="227"/>
      <c r="J784" s="236"/>
      <c r="K784" s="363" t="s">
        <v>1016</v>
      </c>
      <c r="L784" s="363"/>
      <c r="M784" s="363"/>
      <c r="N784" s="363"/>
      <c r="O784" s="243"/>
      <c r="P784" s="92">
        <f t="shared" si="47"/>
        <v>4.1563529999999993</v>
      </c>
      <c r="Q784" s="303">
        <f t="shared" si="48"/>
        <v>3.499999999999992E-2</v>
      </c>
    </row>
    <row r="785" spans="2:17" ht="15" customHeight="1">
      <c r="B785" s="378" t="s">
        <v>619</v>
      </c>
      <c r="C785" s="378"/>
      <c r="D785" s="378"/>
      <c r="E785" s="378"/>
      <c r="F785" s="72"/>
      <c r="G785" s="92">
        <v>9164.2896234584368</v>
      </c>
      <c r="I785" s="227"/>
      <c r="J785" s="236"/>
      <c r="K785" s="363" t="s">
        <v>619</v>
      </c>
      <c r="L785" s="363"/>
      <c r="M785" s="363"/>
      <c r="N785" s="363"/>
      <c r="O785" s="243"/>
      <c r="P785" s="92">
        <f t="shared" si="47"/>
        <v>9485.0397602794819</v>
      </c>
      <c r="Q785" s="303">
        <f t="shared" si="48"/>
        <v>3.499999999999992E-2</v>
      </c>
    </row>
    <row r="786" spans="2:17" ht="51.75" customHeight="1">
      <c r="B786" s="378" t="s">
        <v>623</v>
      </c>
      <c r="C786" s="378"/>
      <c r="D786" s="378"/>
      <c r="E786" s="378"/>
      <c r="F786" s="378"/>
      <c r="G786" s="92">
        <v>359.79125324929953</v>
      </c>
      <c r="I786" s="227"/>
      <c r="J786" s="236">
        <v>219</v>
      </c>
      <c r="K786" s="363" t="s">
        <v>1019</v>
      </c>
      <c r="L786" s="363"/>
      <c r="M786" s="363"/>
      <c r="N786" s="363"/>
      <c r="O786" s="363"/>
      <c r="P786" s="92">
        <f t="shared" si="47"/>
        <v>372.38394711302499</v>
      </c>
      <c r="Q786" s="303">
        <f t="shared" si="48"/>
        <v>3.499999999999992E-2</v>
      </c>
    </row>
    <row r="787" spans="2:17" ht="15" customHeight="1">
      <c r="B787" s="378" t="s">
        <v>618</v>
      </c>
      <c r="C787" s="378"/>
      <c r="D787" s="378"/>
      <c r="E787" s="378"/>
      <c r="F787" s="72"/>
      <c r="G787" s="92">
        <v>3.6846000000000001</v>
      </c>
      <c r="I787" s="227"/>
      <c r="J787" s="236"/>
      <c r="K787" s="363" t="s">
        <v>1016</v>
      </c>
      <c r="L787" s="363"/>
      <c r="M787" s="363"/>
      <c r="N787" s="363"/>
      <c r="O787" s="243"/>
      <c r="P787" s="92">
        <f t="shared" si="47"/>
        <v>3.813561</v>
      </c>
      <c r="Q787" s="303">
        <f t="shared" si="48"/>
        <v>3.499999999999992E-2</v>
      </c>
    </row>
    <row r="788" spans="2:17" ht="15" customHeight="1">
      <c r="B788" s="378" t="s">
        <v>619</v>
      </c>
      <c r="C788" s="378"/>
      <c r="D788" s="378"/>
      <c r="E788" s="378"/>
      <c r="F788" s="72"/>
      <c r="G788" s="92">
        <v>4989.6962040914659</v>
      </c>
      <c r="I788" s="227"/>
      <c r="J788" s="236"/>
      <c r="K788" s="363" t="s">
        <v>619</v>
      </c>
      <c r="L788" s="363"/>
      <c r="M788" s="363"/>
      <c r="N788" s="363"/>
      <c r="O788" s="243"/>
      <c r="P788" s="92">
        <f t="shared" si="47"/>
        <v>5164.3355712346674</v>
      </c>
      <c r="Q788" s="303">
        <f t="shared" si="48"/>
        <v>3.5000000000000142E-2</v>
      </c>
    </row>
    <row r="789" spans="2:17" ht="15" customHeight="1">
      <c r="B789" s="72"/>
      <c r="C789" s="72"/>
      <c r="D789" s="72"/>
      <c r="E789" s="72"/>
      <c r="F789" s="72"/>
      <c r="G789" s="165"/>
      <c r="I789" s="227"/>
      <c r="J789" s="236"/>
      <c r="K789" s="243"/>
      <c r="L789" s="243"/>
      <c r="M789" s="243"/>
      <c r="N789" s="243"/>
      <c r="O789" s="243"/>
      <c r="P789" s="152"/>
    </row>
    <row r="790" spans="2:17" ht="18" customHeight="1">
      <c r="B790" s="416" t="s">
        <v>624</v>
      </c>
      <c r="C790" s="416"/>
      <c r="D790" s="416"/>
      <c r="E790" s="416"/>
      <c r="F790" s="416"/>
      <c r="G790" s="416"/>
      <c r="I790" s="227"/>
      <c r="J790" s="236">
        <v>220</v>
      </c>
      <c r="K790" s="384" t="s">
        <v>1020</v>
      </c>
      <c r="L790" s="384"/>
      <c r="M790" s="384"/>
      <c r="N790" s="384"/>
      <c r="O790" s="384"/>
      <c r="P790" s="384"/>
    </row>
    <row r="791" spans="2:17" ht="36.75" customHeight="1">
      <c r="B791" s="437" t="s">
        <v>625</v>
      </c>
      <c r="C791" s="437"/>
      <c r="D791" s="437"/>
      <c r="E791" s="437"/>
      <c r="F791" s="437"/>
      <c r="G791" s="92">
        <v>359.79125324929953</v>
      </c>
      <c r="I791" s="227"/>
      <c r="J791" s="236"/>
      <c r="K791" s="387" t="s">
        <v>1021</v>
      </c>
      <c r="L791" s="387"/>
      <c r="M791" s="387"/>
      <c r="N791" s="387"/>
      <c r="O791" s="387"/>
      <c r="P791" s="92">
        <f t="shared" ref="P791:P799" si="49">(G791*$Q$1)+G791</f>
        <v>372.38394711302499</v>
      </c>
      <c r="Q791" s="303">
        <f t="shared" ref="Q791:Q799" si="50">P791/G791-1</f>
        <v>3.499999999999992E-2</v>
      </c>
    </row>
    <row r="792" spans="2:17" ht="15" customHeight="1">
      <c r="B792" s="378" t="s">
        <v>618</v>
      </c>
      <c r="C792" s="378"/>
      <c r="D792" s="378"/>
      <c r="E792" s="378"/>
      <c r="F792" s="72"/>
      <c r="G792" s="92">
        <v>5.0922000000000001</v>
      </c>
      <c r="I792" s="227"/>
      <c r="J792" s="236"/>
      <c r="K792" s="363" t="s">
        <v>1016</v>
      </c>
      <c r="L792" s="363"/>
      <c r="M792" s="363"/>
      <c r="N792" s="363"/>
      <c r="O792" s="243"/>
      <c r="P792" s="92">
        <f t="shared" si="49"/>
        <v>5.2704269999999998</v>
      </c>
      <c r="Q792" s="303">
        <f t="shared" si="50"/>
        <v>3.499999999999992E-2</v>
      </c>
    </row>
    <row r="793" spans="2:17" ht="15" customHeight="1">
      <c r="B793" s="378" t="s">
        <v>619</v>
      </c>
      <c r="C793" s="378"/>
      <c r="D793" s="378"/>
      <c r="E793" s="378"/>
      <c r="F793" s="72"/>
      <c r="G793" s="92">
        <v>10565.399639466596</v>
      </c>
      <c r="I793" s="227"/>
      <c r="J793" s="236"/>
      <c r="K793" s="363" t="s">
        <v>619</v>
      </c>
      <c r="L793" s="363"/>
      <c r="M793" s="363"/>
      <c r="N793" s="363"/>
      <c r="O793" s="243"/>
      <c r="P793" s="92">
        <f t="shared" si="49"/>
        <v>10935.188626847927</v>
      </c>
      <c r="Q793" s="303">
        <f t="shared" si="50"/>
        <v>3.499999999999992E-2</v>
      </c>
    </row>
    <row r="794" spans="2:17" ht="36.75" customHeight="1">
      <c r="B794" s="416" t="s">
        <v>626</v>
      </c>
      <c r="C794" s="416"/>
      <c r="D794" s="416"/>
      <c r="E794" s="416"/>
      <c r="F794" s="416"/>
      <c r="G794" s="92">
        <v>691.90625624865288</v>
      </c>
      <c r="I794" s="227"/>
      <c r="J794" s="236"/>
      <c r="K794" s="384" t="s">
        <v>1022</v>
      </c>
      <c r="L794" s="384"/>
      <c r="M794" s="384"/>
      <c r="N794" s="384"/>
      <c r="O794" s="384"/>
      <c r="P794" s="92">
        <f t="shared" si="49"/>
        <v>716.1229752173557</v>
      </c>
      <c r="Q794" s="303">
        <f t="shared" si="50"/>
        <v>3.499999999999992E-2</v>
      </c>
    </row>
    <row r="795" spans="2:17" ht="15" customHeight="1">
      <c r="B795" s="378" t="s">
        <v>618</v>
      </c>
      <c r="C795" s="378"/>
      <c r="D795" s="378"/>
      <c r="E795" s="378"/>
      <c r="F795" s="72"/>
      <c r="G795" s="92">
        <v>5.0922000000000001</v>
      </c>
      <c r="I795" s="227"/>
      <c r="J795" s="236"/>
      <c r="K795" s="363" t="s">
        <v>1016</v>
      </c>
      <c r="L795" s="363"/>
      <c r="M795" s="363"/>
      <c r="N795" s="363"/>
      <c r="O795" s="243"/>
      <c r="P795" s="92">
        <f t="shared" si="49"/>
        <v>5.2704269999999998</v>
      </c>
      <c r="Q795" s="303">
        <f t="shared" si="50"/>
        <v>3.499999999999992E-2</v>
      </c>
    </row>
    <row r="796" spans="2:17" ht="15" customHeight="1">
      <c r="B796" s="378" t="s">
        <v>619</v>
      </c>
      <c r="C796" s="378"/>
      <c r="D796" s="378"/>
      <c r="E796" s="378"/>
      <c r="F796" s="72"/>
      <c r="G796" s="92">
        <v>13448.920956292399</v>
      </c>
      <c r="I796" s="227"/>
      <c r="J796" s="236"/>
      <c r="K796" s="363" t="s">
        <v>619</v>
      </c>
      <c r="L796" s="363"/>
      <c r="M796" s="363"/>
      <c r="N796" s="363"/>
      <c r="O796" s="243"/>
      <c r="P796" s="92">
        <f t="shared" si="49"/>
        <v>13919.633189762633</v>
      </c>
      <c r="Q796" s="303">
        <f t="shared" si="50"/>
        <v>3.5000000000000142E-2</v>
      </c>
    </row>
    <row r="797" spans="2:17" ht="39" customHeight="1">
      <c r="B797" s="378" t="s">
        <v>627</v>
      </c>
      <c r="C797" s="378"/>
      <c r="D797" s="378"/>
      <c r="E797" s="378"/>
      <c r="F797" s="378"/>
      <c r="G797" s="92">
        <v>1037.8593843729798</v>
      </c>
      <c r="I797" s="227"/>
      <c r="J797" s="236"/>
      <c r="K797" s="363" t="s">
        <v>1023</v>
      </c>
      <c r="L797" s="363"/>
      <c r="M797" s="363"/>
      <c r="N797" s="363"/>
      <c r="O797" s="363"/>
      <c r="P797" s="92">
        <f t="shared" si="49"/>
        <v>1074.1844628260342</v>
      </c>
      <c r="Q797" s="303">
        <f t="shared" si="50"/>
        <v>3.5000000000000142E-2</v>
      </c>
    </row>
    <row r="798" spans="2:17" ht="15" customHeight="1">
      <c r="B798" s="378" t="s">
        <v>618</v>
      </c>
      <c r="C798" s="378"/>
      <c r="D798" s="378"/>
      <c r="E798" s="378"/>
      <c r="F798" s="72"/>
      <c r="G798" s="92">
        <v>5.0922000000000001</v>
      </c>
      <c r="I798" s="227"/>
      <c r="J798" s="236"/>
      <c r="K798" s="363" t="s">
        <v>1016</v>
      </c>
      <c r="L798" s="363"/>
      <c r="M798" s="363"/>
      <c r="N798" s="363"/>
      <c r="O798" s="243"/>
      <c r="P798" s="92">
        <f t="shared" si="49"/>
        <v>5.2704269999999998</v>
      </c>
      <c r="Q798" s="303">
        <f t="shared" si="50"/>
        <v>3.499999999999992E-2</v>
      </c>
    </row>
    <row r="799" spans="2:17" ht="15" customHeight="1">
      <c r="B799" s="378" t="s">
        <v>619</v>
      </c>
      <c r="C799" s="378"/>
      <c r="D799" s="378"/>
      <c r="E799" s="378"/>
      <c r="F799" s="72"/>
      <c r="G799" s="92">
        <v>16346.285303874429</v>
      </c>
      <c r="I799" s="227"/>
      <c r="J799" s="236"/>
      <c r="K799" s="363" t="s">
        <v>619</v>
      </c>
      <c r="L799" s="363"/>
      <c r="M799" s="363"/>
      <c r="N799" s="363"/>
      <c r="O799" s="243"/>
      <c r="P799" s="92">
        <f t="shared" si="49"/>
        <v>16918.405289510032</v>
      </c>
      <c r="Q799" s="303">
        <f t="shared" si="50"/>
        <v>3.499999999999992E-2</v>
      </c>
    </row>
    <row r="800" spans="2:17" ht="15" customHeight="1">
      <c r="B800" s="72"/>
      <c r="C800" s="72"/>
      <c r="D800" s="72"/>
      <c r="E800" s="72"/>
      <c r="F800" s="72"/>
      <c r="G800" s="165"/>
      <c r="K800" s="243"/>
      <c r="L800" s="243"/>
      <c r="M800" s="243"/>
      <c r="N800" s="243"/>
      <c r="O800" s="243"/>
      <c r="P800" s="152"/>
    </row>
    <row r="801" spans="2:17" ht="15.75" customHeight="1">
      <c r="B801" s="416" t="s">
        <v>628</v>
      </c>
      <c r="C801" s="416"/>
      <c r="D801" s="416"/>
      <c r="E801" s="416"/>
      <c r="F801" s="416"/>
      <c r="G801" s="416"/>
      <c r="J801" s="235">
        <v>221</v>
      </c>
      <c r="K801" s="384" t="s">
        <v>1024</v>
      </c>
      <c r="L801" s="384"/>
      <c r="M801" s="384"/>
      <c r="N801" s="384"/>
      <c r="O801" s="384"/>
      <c r="P801" s="384"/>
    </row>
    <row r="802" spans="2:17" s="147" customFormat="1" ht="50.25" customHeight="1">
      <c r="B802" s="378" t="s">
        <v>629</v>
      </c>
      <c r="C802" s="378"/>
      <c r="D802" s="378"/>
      <c r="E802" s="378"/>
      <c r="F802" s="378"/>
      <c r="G802" s="92">
        <v>359.79125324929953</v>
      </c>
      <c r="H802"/>
      <c r="I802" s="227"/>
      <c r="J802" s="236"/>
      <c r="K802" s="363" t="s">
        <v>1025</v>
      </c>
      <c r="L802" s="363"/>
      <c r="M802" s="363"/>
      <c r="N802" s="363"/>
      <c r="O802" s="363"/>
      <c r="P802" s="92">
        <f t="shared" ref="P802:P804" si="51">(G802*$Q$1)+G802</f>
        <v>372.38394711302499</v>
      </c>
      <c r="Q802" s="303">
        <f t="shared" ref="Q802:Q804" si="52">P802/G802-1</f>
        <v>3.499999999999992E-2</v>
      </c>
    </row>
    <row r="803" spans="2:17" ht="21.75" customHeight="1">
      <c r="B803" s="378" t="s">
        <v>630</v>
      </c>
      <c r="C803" s="378"/>
      <c r="D803" s="378"/>
      <c r="E803" s="378"/>
      <c r="F803" s="72"/>
      <c r="G803" s="92">
        <v>4.0365000000000002</v>
      </c>
      <c r="I803" s="227"/>
      <c r="J803" s="236"/>
      <c r="K803" s="363" t="s">
        <v>1026</v>
      </c>
      <c r="L803" s="363"/>
      <c r="M803" s="363"/>
      <c r="N803" s="363"/>
      <c r="O803" s="243"/>
      <c r="P803" s="92">
        <f t="shared" si="51"/>
        <v>4.1777775000000004</v>
      </c>
      <c r="Q803" s="303">
        <f t="shared" si="52"/>
        <v>3.5000000000000142E-2</v>
      </c>
    </row>
    <row r="804" spans="2:17" ht="15" customHeight="1">
      <c r="B804" s="378" t="s">
        <v>619</v>
      </c>
      <c r="C804" s="378"/>
      <c r="D804" s="378"/>
      <c r="E804" s="378"/>
      <c r="F804" s="72"/>
      <c r="G804" s="92">
        <v>7763.1796074502763</v>
      </c>
      <c r="I804" s="227"/>
      <c r="J804" s="236"/>
      <c r="K804" s="363" t="s">
        <v>619</v>
      </c>
      <c r="L804" s="363"/>
      <c r="M804" s="363"/>
      <c r="N804" s="363"/>
      <c r="O804" s="243"/>
      <c r="P804" s="92">
        <f t="shared" si="51"/>
        <v>8034.8908937110364</v>
      </c>
      <c r="Q804" s="303">
        <f t="shared" si="52"/>
        <v>3.5000000000000142E-2</v>
      </c>
    </row>
    <row r="805" spans="2:17">
      <c r="B805" s="72"/>
      <c r="C805" s="72"/>
      <c r="D805" s="72"/>
      <c r="E805" s="72"/>
      <c r="F805" s="72"/>
      <c r="G805" s="93"/>
      <c r="K805" s="243"/>
      <c r="L805" s="243"/>
      <c r="M805" s="243"/>
      <c r="N805" s="243"/>
      <c r="O805" s="243"/>
      <c r="P805" s="92"/>
    </row>
    <row r="806" spans="2:17" ht="44.25" customHeight="1">
      <c r="B806" s="378" t="s">
        <v>631</v>
      </c>
      <c r="C806" s="378"/>
      <c r="D806" s="378"/>
      <c r="E806" s="378"/>
      <c r="F806" s="378"/>
      <c r="G806" s="92">
        <v>691.90625624865288</v>
      </c>
      <c r="I806" s="227"/>
      <c r="J806" s="236"/>
      <c r="K806" s="363" t="s">
        <v>1027</v>
      </c>
      <c r="L806" s="363"/>
      <c r="M806" s="363"/>
      <c r="N806" s="363"/>
      <c r="O806" s="363"/>
      <c r="P806" s="92">
        <f t="shared" ref="P806:P811" si="53">(G806*$Q$1)+G806</f>
        <v>716.1229752173557</v>
      </c>
      <c r="Q806" s="303">
        <f t="shared" ref="Q806:Q811" si="54">P806/G806-1</f>
        <v>3.499999999999992E-2</v>
      </c>
    </row>
    <row r="807" spans="2:17" ht="15" customHeight="1">
      <c r="B807" s="378" t="s">
        <v>618</v>
      </c>
      <c r="C807" s="378"/>
      <c r="D807" s="378"/>
      <c r="E807" s="378"/>
      <c r="F807" s="72"/>
      <c r="G807" s="92">
        <v>4.0365000000000002</v>
      </c>
      <c r="I807" s="227"/>
      <c r="J807" s="236"/>
      <c r="K807" s="363" t="s">
        <v>1016</v>
      </c>
      <c r="L807" s="363"/>
      <c r="M807" s="363"/>
      <c r="N807" s="363"/>
      <c r="O807" s="243"/>
      <c r="P807" s="92">
        <f t="shared" si="53"/>
        <v>4.1777775000000004</v>
      </c>
      <c r="Q807" s="303">
        <f t="shared" si="54"/>
        <v>3.5000000000000142E-2</v>
      </c>
    </row>
    <row r="808" spans="2:17" ht="15" customHeight="1">
      <c r="B808" s="378" t="s">
        <v>619</v>
      </c>
      <c r="C808" s="378"/>
      <c r="D808" s="378"/>
      <c r="E808" s="378"/>
      <c r="F808" s="72"/>
      <c r="G808" s="92">
        <v>8856.4000799827591</v>
      </c>
      <c r="I808" s="227"/>
      <c r="J808" s="236"/>
      <c r="K808" s="363" t="s">
        <v>619</v>
      </c>
      <c r="L808" s="363"/>
      <c r="M808" s="363"/>
      <c r="N808" s="363"/>
      <c r="O808" s="243"/>
      <c r="P808" s="92">
        <f t="shared" si="53"/>
        <v>9166.3740827821548</v>
      </c>
      <c r="Q808" s="303">
        <f t="shared" si="54"/>
        <v>3.499999999999992E-2</v>
      </c>
    </row>
    <row r="809" spans="2:17" s="147" customFormat="1" ht="47.25" customHeight="1">
      <c r="B809" s="378" t="s">
        <v>632</v>
      </c>
      <c r="C809" s="378"/>
      <c r="D809" s="378"/>
      <c r="E809" s="378"/>
      <c r="F809" s="378"/>
      <c r="G809" s="92">
        <v>1037.8593843729798</v>
      </c>
      <c r="H809"/>
      <c r="I809" s="227"/>
      <c r="J809" s="236"/>
      <c r="K809" s="363" t="s">
        <v>1028</v>
      </c>
      <c r="L809" s="363"/>
      <c r="M809" s="363"/>
      <c r="N809" s="363"/>
      <c r="O809" s="363"/>
      <c r="P809" s="92">
        <f t="shared" si="53"/>
        <v>1074.1844628260342</v>
      </c>
      <c r="Q809" s="303">
        <f t="shared" si="54"/>
        <v>3.5000000000000142E-2</v>
      </c>
    </row>
    <row r="810" spans="2:17" ht="15.75" customHeight="1">
      <c r="B810" s="378" t="s">
        <v>618</v>
      </c>
      <c r="C810" s="378"/>
      <c r="D810" s="378"/>
      <c r="E810" s="378"/>
      <c r="F810" s="72"/>
      <c r="G810" s="92">
        <v>4.0365000000000002</v>
      </c>
      <c r="I810" s="227"/>
      <c r="J810" s="236"/>
      <c r="K810" s="363" t="s">
        <v>1016</v>
      </c>
      <c r="L810" s="363"/>
      <c r="M810" s="363"/>
      <c r="N810" s="363"/>
      <c r="O810" s="243"/>
      <c r="P810" s="92">
        <f t="shared" si="53"/>
        <v>4.1777775000000004</v>
      </c>
      <c r="Q810" s="303">
        <f t="shared" si="54"/>
        <v>3.5000000000000142E-2</v>
      </c>
    </row>
    <row r="811" spans="2:17" ht="15" customHeight="1">
      <c r="B811" s="378" t="s">
        <v>619</v>
      </c>
      <c r="C811" s="378"/>
      <c r="D811" s="378"/>
      <c r="E811" s="378"/>
      <c r="F811" s="72"/>
      <c r="G811" s="92">
        <v>11243.476664040611</v>
      </c>
      <c r="I811" s="227"/>
      <c r="J811" s="236"/>
      <c r="K811" s="363" t="s">
        <v>619</v>
      </c>
      <c r="L811" s="363"/>
      <c r="M811" s="363"/>
      <c r="N811" s="363"/>
      <c r="O811" s="243"/>
      <c r="P811" s="92">
        <f t="shared" si="53"/>
        <v>11636.998347282031</v>
      </c>
      <c r="Q811" s="303">
        <f t="shared" si="54"/>
        <v>3.499999999999992E-2</v>
      </c>
    </row>
    <row r="812" spans="2:17">
      <c r="B812" s="72"/>
      <c r="C812" s="72"/>
      <c r="D812" s="72"/>
      <c r="E812" s="72"/>
      <c r="F812" s="72"/>
      <c r="G812" s="73"/>
      <c r="K812" s="243"/>
      <c r="L812" s="243"/>
      <c r="M812" s="243"/>
      <c r="N812" s="243"/>
      <c r="O812" s="243"/>
      <c r="P812" s="101"/>
    </row>
    <row r="813" spans="2:17" ht="15.75" customHeight="1">
      <c r="B813" s="378" t="s">
        <v>633</v>
      </c>
      <c r="C813" s="378"/>
      <c r="D813" s="378"/>
      <c r="E813" s="378"/>
      <c r="F813" s="378"/>
      <c r="G813" s="378"/>
      <c r="J813" s="235">
        <v>222</v>
      </c>
      <c r="K813" s="363" t="s">
        <v>1029</v>
      </c>
      <c r="L813" s="363"/>
      <c r="M813" s="363"/>
      <c r="N813" s="363"/>
      <c r="O813" s="363"/>
      <c r="P813" s="363"/>
    </row>
    <row r="814" spans="2:17" ht="28.5" customHeight="1">
      <c r="B814" s="378" t="s">
        <v>634</v>
      </c>
      <c r="C814" s="378"/>
      <c r="D814" s="378"/>
      <c r="E814" s="378"/>
      <c r="F814" s="378"/>
      <c r="G814" s="92">
        <v>106.1082</v>
      </c>
      <c r="I814" s="227"/>
      <c r="J814" s="236">
        <v>295</v>
      </c>
      <c r="K814" s="363" t="s">
        <v>1030</v>
      </c>
      <c r="L814" s="363"/>
      <c r="M814" s="363"/>
      <c r="N814" s="363"/>
      <c r="O814" s="363"/>
      <c r="P814" s="92">
        <f t="shared" ref="P814" si="55">(G814*$Q$1)+G814</f>
        <v>109.82198699999999</v>
      </c>
      <c r="Q814" s="303">
        <f t="shared" ref="Q814" si="56">P814/G814-1</f>
        <v>3.499999999999992E-2</v>
      </c>
    </row>
    <row r="815" spans="2:17" ht="15" hidden="1" customHeight="1">
      <c r="B815" s="437"/>
      <c r="C815" s="437"/>
      <c r="D815" s="437"/>
      <c r="E815" s="437"/>
      <c r="F815" s="437"/>
      <c r="G815" s="165">
        <v>0</v>
      </c>
      <c r="K815" s="387"/>
      <c r="L815" s="387"/>
      <c r="M815" s="387"/>
      <c r="N815" s="387"/>
      <c r="O815" s="387"/>
      <c r="P815" s="152">
        <v>0</v>
      </c>
    </row>
    <row r="816" spans="2:17" ht="15" hidden="1" customHeight="1">
      <c r="B816" s="72"/>
      <c r="C816" s="72"/>
      <c r="D816" s="72"/>
      <c r="E816" s="72"/>
      <c r="F816" s="72"/>
      <c r="G816" s="73"/>
      <c r="K816" s="243"/>
      <c r="L816" s="243"/>
      <c r="M816" s="243"/>
      <c r="N816" s="243"/>
      <c r="O816" s="243"/>
      <c r="P816" s="101"/>
    </row>
    <row r="817" spans="2:17" ht="15" hidden="1" customHeight="1">
      <c r="B817" s="437"/>
      <c r="C817" s="437"/>
      <c r="D817" s="437"/>
      <c r="E817" s="437"/>
      <c r="F817" s="437"/>
      <c r="G817" s="172"/>
      <c r="K817" s="387"/>
      <c r="L817" s="387"/>
      <c r="M817" s="387"/>
      <c r="N817" s="387"/>
      <c r="O817" s="387"/>
      <c r="P817" s="327"/>
    </row>
    <row r="818" spans="2:17" ht="15" hidden="1" customHeight="1">
      <c r="B818" s="173"/>
      <c r="C818" s="173"/>
      <c r="D818" s="173"/>
      <c r="E818" s="173"/>
      <c r="F818" s="173"/>
      <c r="G818" s="172"/>
      <c r="K818" s="328"/>
      <c r="L818" s="328"/>
      <c r="M818" s="328"/>
      <c r="N818" s="328"/>
      <c r="O818" s="328"/>
      <c r="P818" s="327"/>
    </row>
    <row r="819" spans="2:17" ht="23.25" hidden="1" customHeight="1">
      <c r="B819" s="437"/>
      <c r="C819" s="437"/>
      <c r="D819" s="437"/>
      <c r="E819" s="437"/>
      <c r="F819" s="437"/>
      <c r="G819" s="172"/>
      <c r="K819" s="387"/>
      <c r="L819" s="387"/>
      <c r="M819" s="387"/>
      <c r="N819" s="387"/>
      <c r="O819" s="387"/>
      <c r="P819" s="327"/>
    </row>
    <row r="820" spans="2:17" ht="15" hidden="1" customHeight="1">
      <c r="B820" s="173"/>
      <c r="C820" s="173"/>
      <c r="D820" s="173"/>
      <c r="E820" s="173"/>
      <c r="F820" s="173"/>
      <c r="G820" s="172"/>
      <c r="K820" s="328"/>
      <c r="L820" s="328"/>
      <c r="M820" s="328"/>
      <c r="N820" s="328"/>
      <c r="O820" s="328"/>
      <c r="P820" s="327"/>
    </row>
    <row r="821" spans="2:17" ht="15" hidden="1" customHeight="1">
      <c r="B821" s="173"/>
      <c r="C821" s="173"/>
      <c r="D821" s="173"/>
      <c r="E821" s="173"/>
      <c r="F821" s="173"/>
      <c r="G821" s="172"/>
      <c r="K821" s="328"/>
      <c r="L821" s="328"/>
      <c r="M821" s="328"/>
      <c r="N821" s="328"/>
      <c r="O821" s="328"/>
      <c r="P821" s="327"/>
    </row>
    <row r="822" spans="2:17" ht="35.25" customHeight="1">
      <c r="B822" s="452" t="s">
        <v>635</v>
      </c>
      <c r="C822" s="452"/>
      <c r="D822" s="452"/>
      <c r="E822" s="452"/>
      <c r="F822" s="452"/>
      <c r="G822" s="452"/>
      <c r="K822" s="397" t="s">
        <v>635</v>
      </c>
      <c r="L822" s="397"/>
      <c r="M822" s="397"/>
      <c r="N822" s="397"/>
      <c r="O822" s="397"/>
      <c r="P822" s="397"/>
    </row>
    <row r="823" spans="2:17">
      <c r="B823" s="174"/>
      <c r="C823" s="174"/>
      <c r="D823" s="174"/>
      <c r="E823" s="174"/>
      <c r="F823" s="174"/>
      <c r="G823" s="174"/>
      <c r="K823" s="329"/>
      <c r="L823" s="329"/>
      <c r="M823" s="329"/>
      <c r="N823" s="329"/>
      <c r="O823" s="329"/>
      <c r="P823" s="329"/>
    </row>
    <row r="824" spans="2:17">
      <c r="B824" s="415" t="s">
        <v>636</v>
      </c>
      <c r="C824" s="415"/>
      <c r="D824" s="415"/>
      <c r="E824" s="415"/>
      <c r="F824" s="415"/>
      <c r="G824" s="415"/>
      <c r="K824" s="361" t="s">
        <v>636</v>
      </c>
      <c r="L824" s="361"/>
      <c r="M824" s="361"/>
      <c r="N824" s="361"/>
      <c r="O824" s="361"/>
      <c r="P824" s="361"/>
    </row>
    <row r="825" spans="2:17" ht="12.75" customHeight="1">
      <c r="B825" s="431" t="s">
        <v>637</v>
      </c>
      <c r="C825" s="431"/>
      <c r="D825" s="431"/>
      <c r="E825" s="431"/>
      <c r="F825" s="431"/>
      <c r="G825" s="431"/>
      <c r="K825" s="371" t="s">
        <v>637</v>
      </c>
      <c r="L825" s="371"/>
      <c r="M825" s="371"/>
      <c r="N825" s="371"/>
      <c r="O825" s="371"/>
      <c r="P825" s="371"/>
    </row>
    <row r="826" spans="2:17" ht="36.75" customHeight="1">
      <c r="B826" s="435" t="s">
        <v>638</v>
      </c>
      <c r="C826" s="436"/>
      <c r="D826" s="436"/>
      <c r="E826" s="436"/>
      <c r="F826" s="436"/>
      <c r="G826" s="436"/>
      <c r="K826" s="367" t="s">
        <v>1031</v>
      </c>
      <c r="L826" s="368"/>
      <c r="M826" s="368"/>
      <c r="N826" s="368"/>
      <c r="O826" s="368"/>
      <c r="P826" s="368"/>
    </row>
    <row r="827" spans="2:17">
      <c r="B827" s="431" t="s">
        <v>511</v>
      </c>
      <c r="C827" s="431"/>
      <c r="D827" s="431"/>
      <c r="E827" s="431"/>
      <c r="F827" s="431"/>
      <c r="G827" s="431"/>
      <c r="K827" s="371" t="s">
        <v>511</v>
      </c>
      <c r="L827" s="371"/>
      <c r="M827" s="371"/>
      <c r="N827" s="371"/>
      <c r="O827" s="371"/>
      <c r="P827" s="371"/>
    </row>
    <row r="828" spans="2:17" ht="39.75" customHeight="1">
      <c r="B828" s="378" t="s">
        <v>639</v>
      </c>
      <c r="C828" s="378"/>
      <c r="D828" s="378"/>
      <c r="E828" s="378"/>
      <c r="F828" s="378"/>
      <c r="G828" s="92">
        <v>66.540150000000011</v>
      </c>
      <c r="H828" s="5"/>
      <c r="I828" s="227"/>
      <c r="J828" s="236"/>
      <c r="K828" s="363" t="s">
        <v>1032</v>
      </c>
      <c r="L828" s="363"/>
      <c r="M828" s="363"/>
      <c r="N828" s="363"/>
      <c r="O828" s="363"/>
      <c r="P828" s="92">
        <f t="shared" ref="P828" si="57">(G828*$Q$1)+G828</f>
        <v>68.869055250000017</v>
      </c>
      <c r="Q828" s="303">
        <f t="shared" ref="Q828" si="58">P828/G828-1</f>
        <v>3.5000000000000142E-2</v>
      </c>
    </row>
    <row r="829" spans="2:17">
      <c r="B829" s="97" t="s">
        <v>640</v>
      </c>
      <c r="C829" s="97"/>
      <c r="D829" s="97"/>
      <c r="E829" s="97"/>
      <c r="F829" s="97"/>
      <c r="G829" s="92"/>
      <c r="H829" s="5"/>
      <c r="I829" s="227"/>
      <c r="J829" s="236">
        <v>251</v>
      </c>
      <c r="K829" s="99" t="s">
        <v>1033</v>
      </c>
      <c r="L829" s="99"/>
      <c r="M829" s="99"/>
      <c r="N829" s="99"/>
      <c r="O829" s="99"/>
      <c r="P829" s="92"/>
    </row>
    <row r="830" spans="2:17" s="96" customFormat="1" ht="15" customHeight="1">
      <c r="B830" s="378" t="s">
        <v>641</v>
      </c>
      <c r="C830" s="378"/>
      <c r="D830" s="378"/>
      <c r="E830" s="378"/>
      <c r="F830" s="72"/>
      <c r="G830" s="92">
        <v>111.31662469433424</v>
      </c>
      <c r="H830" s="5"/>
      <c r="I830" s="227"/>
      <c r="J830" s="236"/>
      <c r="K830" s="363" t="s">
        <v>641</v>
      </c>
      <c r="L830" s="363"/>
      <c r="M830" s="363"/>
      <c r="N830" s="363"/>
      <c r="O830" s="243"/>
      <c r="P830" s="92">
        <f t="shared" ref="P830:P831" si="59">(G830*$Q$1)+G830</f>
        <v>115.21270655863593</v>
      </c>
      <c r="Q830" s="303">
        <f t="shared" ref="Q830:Q831" si="60">P830/G830-1</f>
        <v>3.499999999999992E-2</v>
      </c>
    </row>
    <row r="831" spans="2:17" s="96" customFormat="1">
      <c r="B831" s="72" t="s">
        <v>642</v>
      </c>
      <c r="C831" s="72"/>
      <c r="D831" s="72"/>
      <c r="E831" s="72"/>
      <c r="F831" s="72"/>
      <c r="G831" s="92">
        <v>167.30293276092428</v>
      </c>
      <c r="H831" s="5"/>
      <c r="I831" s="227"/>
      <c r="J831" s="236"/>
      <c r="K831" s="243" t="s">
        <v>642</v>
      </c>
      <c r="L831" s="243"/>
      <c r="M831" s="243"/>
      <c r="N831" s="243"/>
      <c r="O831" s="243"/>
      <c r="P831" s="92">
        <f t="shared" si="59"/>
        <v>173.15853540755663</v>
      </c>
      <c r="Q831" s="303">
        <f t="shared" si="60"/>
        <v>3.499999999999992E-2</v>
      </c>
    </row>
    <row r="832" spans="2:17">
      <c r="B832" s="97" t="s">
        <v>643</v>
      </c>
      <c r="C832" s="108"/>
      <c r="D832" s="108"/>
      <c r="E832" s="108"/>
      <c r="F832" s="108"/>
      <c r="G832" s="92"/>
      <c r="H832" s="5"/>
      <c r="I832" s="227"/>
      <c r="J832" s="236">
        <v>227</v>
      </c>
      <c r="K832" s="99" t="s">
        <v>1034</v>
      </c>
      <c r="L832" s="109"/>
      <c r="M832" s="109"/>
      <c r="N832" s="109"/>
      <c r="O832" s="109"/>
      <c r="P832" s="92"/>
    </row>
    <row r="833" spans="2:17">
      <c r="B833" s="97" t="s">
        <v>644</v>
      </c>
      <c r="C833" s="72"/>
      <c r="D833" s="72"/>
      <c r="E833" s="72"/>
      <c r="F833" s="72"/>
      <c r="G833" s="175"/>
      <c r="H833" s="5"/>
      <c r="I833" s="227"/>
      <c r="J833" s="236"/>
      <c r="K833" s="99" t="s">
        <v>644</v>
      </c>
      <c r="L833" s="243"/>
      <c r="M833" s="243"/>
      <c r="N833" s="243"/>
      <c r="O833" s="243"/>
      <c r="P833" s="330"/>
    </row>
    <row r="834" spans="2:17" ht="15.75" customHeight="1">
      <c r="B834" s="66" t="s">
        <v>645</v>
      </c>
      <c r="C834" s="66"/>
      <c r="D834" s="66"/>
      <c r="E834" s="66"/>
      <c r="F834" s="66"/>
      <c r="G834" s="175"/>
      <c r="H834" s="5"/>
      <c r="I834" s="227"/>
      <c r="J834" s="236">
        <v>227</v>
      </c>
      <c r="K834" s="140" t="s">
        <v>1035</v>
      </c>
      <c r="L834" s="140"/>
      <c r="M834" s="140"/>
      <c r="N834" s="140"/>
      <c r="O834" s="140"/>
      <c r="P834" s="330"/>
    </row>
    <row r="835" spans="2:17" s="96" customFormat="1" ht="15" customHeight="1">
      <c r="B835" s="378" t="s">
        <v>646</v>
      </c>
      <c r="C835" s="378"/>
      <c r="D835" s="378"/>
      <c r="E835" s="378"/>
      <c r="F835" s="72"/>
      <c r="G835" s="92">
        <v>303.10955921277156</v>
      </c>
      <c r="H835" s="5"/>
      <c r="I835" s="227"/>
      <c r="J835" s="236"/>
      <c r="K835" s="363" t="s">
        <v>646</v>
      </c>
      <c r="L835" s="363"/>
      <c r="M835" s="363"/>
      <c r="N835" s="363"/>
      <c r="O835" s="243"/>
      <c r="P835" s="92">
        <f t="shared" ref="P835:P836" si="61">(G835*$Q$1)+G835</f>
        <v>313.71839378521855</v>
      </c>
      <c r="Q835" s="303">
        <f t="shared" ref="Q835:Q836" si="62">P835/G835-1</f>
        <v>3.499999999999992E-2</v>
      </c>
    </row>
    <row r="836" spans="2:17" s="96" customFormat="1" ht="15" customHeight="1">
      <c r="B836" s="416" t="s">
        <v>647</v>
      </c>
      <c r="C836" s="416"/>
      <c r="D836" s="416"/>
      <c r="E836" s="416"/>
      <c r="F836" s="416"/>
      <c r="G836" s="92">
        <v>10.743300000000001</v>
      </c>
      <c r="H836" s="5"/>
      <c r="I836" s="227"/>
      <c r="J836" s="236"/>
      <c r="K836" s="384" t="s">
        <v>647</v>
      </c>
      <c r="L836" s="384"/>
      <c r="M836" s="384"/>
      <c r="N836" s="384"/>
      <c r="O836" s="384"/>
      <c r="P836" s="92">
        <f t="shared" si="61"/>
        <v>11.119315500000001</v>
      </c>
      <c r="Q836" s="303">
        <f t="shared" si="62"/>
        <v>3.499999999999992E-2</v>
      </c>
    </row>
    <row r="837" spans="2:17" s="96" customFormat="1" ht="32.25" customHeight="1">
      <c r="B837" s="416" t="s">
        <v>648</v>
      </c>
      <c r="C837" s="416"/>
      <c r="D837" s="416"/>
      <c r="E837" s="416"/>
      <c r="F837" s="416"/>
      <c r="G837" s="176"/>
      <c r="H837" s="177"/>
      <c r="I837" s="227"/>
      <c r="J837" s="236"/>
      <c r="K837" s="384" t="s">
        <v>648</v>
      </c>
      <c r="L837" s="384"/>
      <c r="M837" s="384"/>
      <c r="N837" s="384"/>
      <c r="O837" s="384"/>
      <c r="P837" s="330"/>
      <c r="Q837" s="256"/>
    </row>
    <row r="838" spans="2:17" ht="15" customHeight="1">
      <c r="B838" s="97" t="s">
        <v>649</v>
      </c>
      <c r="C838" s="97"/>
      <c r="D838" s="97"/>
      <c r="E838" s="97"/>
      <c r="F838" s="97"/>
      <c r="G838" s="175"/>
      <c r="H838" s="5"/>
      <c r="I838" s="227"/>
      <c r="J838" s="236"/>
      <c r="K838" s="99" t="s">
        <v>1036</v>
      </c>
      <c r="L838" s="99"/>
      <c r="M838" s="99"/>
      <c r="N838" s="99"/>
      <c r="O838" s="99"/>
      <c r="P838" s="330"/>
    </row>
    <row r="839" spans="2:17" s="96" customFormat="1" ht="15" customHeight="1">
      <c r="B839" s="416" t="s">
        <v>646</v>
      </c>
      <c r="C839" s="416"/>
      <c r="D839" s="416"/>
      <c r="E839" s="416"/>
      <c r="F839" s="416"/>
      <c r="G839" s="92">
        <v>2347.2919743235557</v>
      </c>
      <c r="H839" s="5"/>
      <c r="I839" s="227"/>
      <c r="J839" s="236"/>
      <c r="K839" s="384" t="s">
        <v>646</v>
      </c>
      <c r="L839" s="384"/>
      <c r="M839" s="384"/>
      <c r="N839" s="384"/>
      <c r="O839" s="384"/>
      <c r="P839" s="92">
        <f t="shared" ref="P839:P841" si="63">(G839*$Q$1)+G839</f>
        <v>2429.44719342488</v>
      </c>
      <c r="Q839" s="303">
        <f t="shared" ref="Q839:Q841" si="64">P839/G839-1</f>
        <v>3.499999999999992E-2</v>
      </c>
    </row>
    <row r="840" spans="2:17" s="96" customFormat="1" ht="15" customHeight="1">
      <c r="B840" s="416" t="s">
        <v>650</v>
      </c>
      <c r="C840" s="416"/>
      <c r="D840" s="416"/>
      <c r="E840" s="416"/>
      <c r="F840" s="416"/>
      <c r="G840" s="92">
        <v>304.42951918938434</v>
      </c>
      <c r="H840" s="5"/>
      <c r="I840" s="227"/>
      <c r="J840" s="236"/>
      <c r="K840" s="384" t="s">
        <v>650</v>
      </c>
      <c r="L840" s="384"/>
      <c r="M840" s="384"/>
      <c r="N840" s="384"/>
      <c r="O840" s="384"/>
      <c r="P840" s="92">
        <f t="shared" si="63"/>
        <v>315.08455236101281</v>
      </c>
      <c r="Q840" s="303">
        <f t="shared" si="64"/>
        <v>3.5000000000000142E-2</v>
      </c>
    </row>
    <row r="841" spans="2:17" s="96" customFormat="1" ht="15" customHeight="1">
      <c r="B841" s="416" t="s">
        <v>651</v>
      </c>
      <c r="C841" s="416"/>
      <c r="D841" s="416"/>
      <c r="E841" s="416"/>
      <c r="F841" s="416"/>
      <c r="G841" s="92">
        <v>248.22136942920429</v>
      </c>
      <c r="H841" s="5"/>
      <c r="I841" s="227"/>
      <c r="J841" s="236"/>
      <c r="K841" s="384" t="s">
        <v>651</v>
      </c>
      <c r="L841" s="384"/>
      <c r="M841" s="384"/>
      <c r="N841" s="384"/>
      <c r="O841" s="384"/>
      <c r="P841" s="92">
        <f t="shared" si="63"/>
        <v>256.90911735922646</v>
      </c>
      <c r="Q841" s="303">
        <f t="shared" si="64"/>
        <v>3.5000000000000142E-2</v>
      </c>
    </row>
    <row r="842" spans="2:17" ht="39" customHeight="1">
      <c r="B842" s="438" t="s">
        <v>652</v>
      </c>
      <c r="C842" s="378"/>
      <c r="D842" s="378"/>
      <c r="E842" s="378"/>
      <c r="F842" s="378"/>
      <c r="G842" s="378"/>
      <c r="J842" s="235">
        <v>226</v>
      </c>
      <c r="K842" s="362" t="s">
        <v>1037</v>
      </c>
      <c r="L842" s="363"/>
      <c r="M842" s="363"/>
      <c r="N842" s="363"/>
      <c r="O842" s="363"/>
      <c r="P842" s="363"/>
    </row>
    <row r="843" spans="2:17" s="96" customFormat="1" ht="30.75" customHeight="1">
      <c r="B843" s="416" t="s">
        <v>920</v>
      </c>
      <c r="C843" s="451"/>
      <c r="D843" s="451"/>
      <c r="E843" s="451"/>
      <c r="F843" s="451"/>
      <c r="G843" s="451"/>
      <c r="I843" s="223"/>
      <c r="J843" s="235"/>
      <c r="K843" s="384" t="s">
        <v>918</v>
      </c>
      <c r="L843" s="394"/>
      <c r="M843" s="394"/>
      <c r="N843" s="394"/>
      <c r="O843" s="394"/>
      <c r="P843" s="394"/>
      <c r="Q843" s="256" t="s">
        <v>919</v>
      </c>
    </row>
    <row r="844" spans="2:17" s="96" customFormat="1" ht="30.75" customHeight="1">
      <c r="B844" s="449" t="s">
        <v>921</v>
      </c>
      <c r="C844" s="450"/>
      <c r="D844" s="450"/>
      <c r="E844" s="450"/>
      <c r="F844" s="450"/>
      <c r="G844" s="450"/>
      <c r="I844" s="223"/>
      <c r="J844" s="235"/>
      <c r="K844" s="395" t="s">
        <v>921</v>
      </c>
      <c r="L844" s="396"/>
      <c r="M844" s="396"/>
      <c r="N844" s="396"/>
      <c r="O844" s="396"/>
      <c r="P844" s="396"/>
      <c r="Q844" s="256"/>
    </row>
    <row r="845" spans="2:17" s="147" customFormat="1" ht="54" customHeight="1">
      <c r="B845" s="378" t="s">
        <v>653</v>
      </c>
      <c r="C845" s="378"/>
      <c r="D845" s="378"/>
      <c r="E845" s="378"/>
      <c r="F845" s="378"/>
      <c r="G845" s="378"/>
      <c r="I845" s="229"/>
      <c r="J845" s="235"/>
      <c r="K845" s="363" t="s">
        <v>653</v>
      </c>
      <c r="L845" s="363"/>
      <c r="M845" s="363"/>
      <c r="N845" s="363"/>
      <c r="O845" s="363"/>
      <c r="P845" s="363"/>
      <c r="Q845" s="318"/>
    </row>
    <row r="846" spans="2:17">
      <c r="B846" s="76"/>
      <c r="C846" s="76"/>
      <c r="D846" s="76"/>
      <c r="E846" s="76"/>
      <c r="F846" s="76"/>
      <c r="G846" s="77"/>
      <c r="K846" s="253"/>
      <c r="L846" s="253"/>
      <c r="M846" s="253"/>
      <c r="N846" s="253"/>
      <c r="O846" s="253"/>
      <c r="P846" s="302"/>
    </row>
    <row r="847" spans="2:17" ht="15.75" customHeight="1">
      <c r="B847" s="415" t="s">
        <v>654</v>
      </c>
      <c r="C847" s="415"/>
      <c r="D847" s="415"/>
      <c r="E847" s="415"/>
      <c r="F847" s="415"/>
      <c r="G847" s="415"/>
      <c r="K847" s="361" t="s">
        <v>654</v>
      </c>
      <c r="L847" s="361"/>
      <c r="M847" s="361"/>
      <c r="N847" s="361"/>
      <c r="O847" s="361"/>
      <c r="P847" s="361"/>
    </row>
    <row r="848" spans="2:17" ht="26.25" customHeight="1">
      <c r="B848" s="431" t="s">
        <v>655</v>
      </c>
      <c r="C848" s="431"/>
      <c r="D848" s="431"/>
      <c r="E848" s="431"/>
      <c r="F848" s="431"/>
      <c r="G848" s="431"/>
      <c r="K848" s="371" t="s">
        <v>655</v>
      </c>
      <c r="L848" s="371"/>
      <c r="M848" s="371"/>
      <c r="N848" s="371"/>
      <c r="O848" s="371"/>
      <c r="P848" s="371"/>
    </row>
    <row r="849" spans="2:17" ht="35.25" customHeight="1">
      <c r="B849" s="435" t="s">
        <v>656</v>
      </c>
      <c r="C849" s="436"/>
      <c r="D849" s="436"/>
      <c r="E849" s="436"/>
      <c r="F849" s="436"/>
      <c r="G849" s="436"/>
      <c r="K849" s="367" t="s">
        <v>1038</v>
      </c>
      <c r="L849" s="368"/>
      <c r="M849" s="368"/>
      <c r="N849" s="368"/>
      <c r="O849" s="368"/>
      <c r="P849" s="368"/>
    </row>
    <row r="850" spans="2:17">
      <c r="B850" s="72"/>
      <c r="C850" s="72"/>
      <c r="D850" s="72"/>
      <c r="E850" s="72"/>
      <c r="F850" s="72"/>
      <c r="G850" s="73"/>
      <c r="K850" s="243"/>
      <c r="L850" s="243"/>
      <c r="M850" s="243"/>
      <c r="N850" s="243"/>
      <c r="O850" s="243"/>
      <c r="P850" s="101"/>
    </row>
    <row r="851" spans="2:17" ht="15.75" customHeight="1">
      <c r="B851" s="431" t="s">
        <v>511</v>
      </c>
      <c r="C851" s="431"/>
      <c r="D851" s="431"/>
      <c r="E851" s="431"/>
      <c r="F851" s="431"/>
      <c r="G851" s="431"/>
      <c r="K851" s="371" t="s">
        <v>511</v>
      </c>
      <c r="L851" s="371"/>
      <c r="M851" s="371"/>
      <c r="N851" s="371"/>
      <c r="O851" s="371"/>
      <c r="P851" s="371"/>
    </row>
    <row r="852" spans="2:17" ht="40.5" customHeight="1">
      <c r="B852" s="378" t="s">
        <v>657</v>
      </c>
      <c r="C852" s="378"/>
      <c r="D852" s="378"/>
      <c r="E852" s="378"/>
      <c r="F852" s="378"/>
      <c r="G852" s="378"/>
      <c r="J852" s="235">
        <v>239</v>
      </c>
      <c r="K852" s="363" t="s">
        <v>1039</v>
      </c>
      <c r="L852" s="363"/>
      <c r="M852" s="363"/>
      <c r="N852" s="363"/>
      <c r="O852" s="363"/>
      <c r="P852" s="363"/>
    </row>
    <row r="853" spans="2:17" ht="15" customHeight="1">
      <c r="B853" s="378" t="s">
        <v>658</v>
      </c>
      <c r="C853" s="378"/>
      <c r="D853" s="378"/>
      <c r="E853" s="378"/>
      <c r="F853" s="378"/>
      <c r="G853" s="73"/>
      <c r="K853" s="363" t="s">
        <v>1040</v>
      </c>
      <c r="L853" s="363"/>
      <c r="M853" s="363"/>
      <c r="N853" s="363"/>
      <c r="O853" s="363"/>
      <c r="P853" s="101"/>
    </row>
    <row r="854" spans="2:17" ht="15" customHeight="1">
      <c r="B854" s="378" t="s">
        <v>659</v>
      </c>
      <c r="C854" s="378"/>
      <c r="D854" s="378"/>
      <c r="E854" s="378"/>
      <c r="F854" s="378"/>
      <c r="G854" s="73"/>
      <c r="K854" s="363" t="s">
        <v>659</v>
      </c>
      <c r="L854" s="363"/>
      <c r="M854" s="363"/>
      <c r="N854" s="363"/>
      <c r="O854" s="363"/>
      <c r="P854" s="101"/>
    </row>
    <row r="855" spans="2:17" ht="15" customHeight="1">
      <c r="B855" s="378" t="s">
        <v>660</v>
      </c>
      <c r="C855" s="378"/>
      <c r="D855" s="378"/>
      <c r="E855" s="378"/>
      <c r="F855" s="378"/>
      <c r="G855" s="92">
        <v>0.37259999999999999</v>
      </c>
      <c r="I855" s="227"/>
      <c r="J855" s="236"/>
      <c r="K855" s="363" t="s">
        <v>660</v>
      </c>
      <c r="L855" s="363"/>
      <c r="M855" s="363"/>
      <c r="N855" s="363"/>
      <c r="O855" s="363"/>
      <c r="P855" s="92">
        <f t="shared" ref="P855:P859" si="65">(G855*$Q$1)+G855</f>
        <v>0.38564100000000001</v>
      </c>
      <c r="Q855" s="303">
        <f t="shared" ref="Q855:Q859" si="66">P855/G855-1</f>
        <v>3.5000000000000142E-2</v>
      </c>
    </row>
    <row r="856" spans="2:17" ht="15" customHeight="1">
      <c r="B856" s="378" t="s">
        <v>661</v>
      </c>
      <c r="C856" s="378"/>
      <c r="D856" s="378"/>
      <c r="E856" s="378"/>
      <c r="F856" s="378"/>
      <c r="G856" s="92">
        <v>0.30249082797373444</v>
      </c>
      <c r="I856" s="227"/>
      <c r="J856" s="236"/>
      <c r="K856" s="363" t="s">
        <v>661</v>
      </c>
      <c r="L856" s="363"/>
      <c r="M856" s="363"/>
      <c r="N856" s="363"/>
      <c r="O856" s="363"/>
      <c r="P856" s="92">
        <f t="shared" si="65"/>
        <v>0.31307800695281512</v>
      </c>
      <c r="Q856" s="303">
        <f t="shared" si="66"/>
        <v>3.499999999999992E-2</v>
      </c>
    </row>
    <row r="857" spans="2:17" ht="15" customHeight="1">
      <c r="B857" s="378" t="s">
        <v>662</v>
      </c>
      <c r="C857" s="378"/>
      <c r="D857" s="378"/>
      <c r="E857" s="378"/>
      <c r="F857" s="378"/>
      <c r="G857" s="92">
        <v>0.30249082797373444</v>
      </c>
      <c r="I857" s="227"/>
      <c r="J857" s="236"/>
      <c r="K857" s="363" t="s">
        <v>662</v>
      </c>
      <c r="L857" s="363"/>
      <c r="M857" s="363"/>
      <c r="N857" s="363"/>
      <c r="O857" s="363"/>
      <c r="P857" s="92">
        <f t="shared" si="65"/>
        <v>0.31307800695281512</v>
      </c>
      <c r="Q857" s="303">
        <f t="shared" si="66"/>
        <v>3.499999999999992E-2</v>
      </c>
    </row>
    <row r="858" spans="2:17" ht="12.75" customHeight="1">
      <c r="B858" s="378" t="s">
        <v>663</v>
      </c>
      <c r="C858" s="378"/>
      <c r="D858" s="378"/>
      <c r="E858" s="378"/>
      <c r="F858" s="378"/>
      <c r="G858" s="92">
        <v>0.19249416325601279</v>
      </c>
      <c r="I858" s="227"/>
      <c r="J858" s="236"/>
      <c r="K858" s="363" t="s">
        <v>663</v>
      </c>
      <c r="L858" s="363"/>
      <c r="M858" s="363"/>
      <c r="N858" s="363"/>
      <c r="O858" s="363"/>
      <c r="P858" s="92">
        <f t="shared" si="65"/>
        <v>0.19923145896997324</v>
      </c>
      <c r="Q858" s="303">
        <f t="shared" si="66"/>
        <v>3.499999999999992E-2</v>
      </c>
    </row>
    <row r="859" spans="2:17" ht="15" customHeight="1">
      <c r="B859" s="378" t="s">
        <v>664</v>
      </c>
      <c r="C859" s="378"/>
      <c r="D859" s="378"/>
      <c r="E859" s="378"/>
      <c r="F859" s="378"/>
      <c r="G859" s="92">
        <v>8.994781331232489E-2</v>
      </c>
      <c r="I859" s="227"/>
      <c r="J859" s="236"/>
      <c r="K859" s="363" t="s">
        <v>664</v>
      </c>
      <c r="L859" s="363"/>
      <c r="M859" s="363"/>
      <c r="N859" s="363"/>
      <c r="O859" s="363"/>
      <c r="P859" s="92">
        <f t="shared" si="65"/>
        <v>9.3095986778256257E-2</v>
      </c>
      <c r="Q859" s="303">
        <f t="shared" si="66"/>
        <v>3.499999999999992E-2</v>
      </c>
    </row>
    <row r="860" spans="2:17" ht="15" customHeight="1">
      <c r="B860" s="378" t="s">
        <v>665</v>
      </c>
      <c r="C860" s="378"/>
      <c r="D860" s="378"/>
      <c r="E860" s="378"/>
      <c r="F860" s="378"/>
      <c r="G860" s="172"/>
      <c r="K860" s="363" t="s">
        <v>665</v>
      </c>
      <c r="L860" s="363"/>
      <c r="M860" s="363"/>
      <c r="N860" s="363"/>
      <c r="O860" s="363"/>
      <c r="P860" s="327"/>
    </row>
    <row r="861" spans="2:17">
      <c r="B861" s="378" t="s">
        <v>666</v>
      </c>
      <c r="C861" s="378"/>
      <c r="D861" s="378"/>
      <c r="E861" s="378"/>
      <c r="F861" s="378"/>
      <c r="G861" s="92">
        <v>0.37259999999999999</v>
      </c>
      <c r="I861" s="227"/>
      <c r="J861" s="236"/>
      <c r="K861" s="363" t="s">
        <v>666</v>
      </c>
      <c r="L861" s="363"/>
      <c r="M861" s="363"/>
      <c r="N861" s="363"/>
      <c r="O861" s="363"/>
      <c r="P861" s="92">
        <f t="shared" ref="P861:P863" si="67">(G861*$Q$1)+G861</f>
        <v>0.38564100000000001</v>
      </c>
      <c r="Q861" s="303">
        <f t="shared" ref="Q861:Q863" si="68">P861/G861-1</f>
        <v>3.5000000000000142E-2</v>
      </c>
    </row>
    <row r="862" spans="2:17" ht="15" customHeight="1">
      <c r="B862" s="378" t="s">
        <v>667</v>
      </c>
      <c r="C862" s="378"/>
      <c r="D862" s="378"/>
      <c r="E862" s="378"/>
      <c r="F862" s="378"/>
      <c r="G862" s="92">
        <v>0.30249082797373444</v>
      </c>
      <c r="I862" s="227"/>
      <c r="J862" s="236"/>
      <c r="K862" s="363" t="s">
        <v>667</v>
      </c>
      <c r="L862" s="363"/>
      <c r="M862" s="363"/>
      <c r="N862" s="363"/>
      <c r="O862" s="363"/>
      <c r="P862" s="92">
        <f t="shared" si="67"/>
        <v>0.31307800695281512</v>
      </c>
      <c r="Q862" s="303">
        <f t="shared" si="68"/>
        <v>3.499999999999992E-2</v>
      </c>
    </row>
    <row r="863" spans="2:17" ht="15" customHeight="1">
      <c r="B863" s="378" t="s">
        <v>668</v>
      </c>
      <c r="C863" s="378"/>
      <c r="D863" s="378"/>
      <c r="E863" s="378"/>
      <c r="F863" s="378"/>
      <c r="G863" s="92">
        <v>0.30249082797373444</v>
      </c>
      <c r="I863" s="227"/>
      <c r="J863" s="236"/>
      <c r="K863" s="363" t="s">
        <v>668</v>
      </c>
      <c r="L863" s="363"/>
      <c r="M863" s="363"/>
      <c r="N863" s="363"/>
      <c r="O863" s="363"/>
      <c r="P863" s="92">
        <f t="shared" si="67"/>
        <v>0.31307800695281512</v>
      </c>
      <c r="Q863" s="303">
        <f t="shared" si="68"/>
        <v>3.499999999999992E-2</v>
      </c>
    </row>
    <row r="864" spans="2:17" ht="15" customHeight="1">
      <c r="B864" s="378" t="s">
        <v>669</v>
      </c>
      <c r="C864" s="378"/>
      <c r="D864" s="378"/>
      <c r="E864" s="378"/>
      <c r="F864" s="378"/>
      <c r="G864" s="165"/>
      <c r="K864" s="363" t="s">
        <v>669</v>
      </c>
      <c r="L864" s="363"/>
      <c r="M864" s="363"/>
      <c r="N864" s="363"/>
      <c r="O864" s="363"/>
      <c r="P864" s="152"/>
    </row>
    <row r="865" spans="2:17">
      <c r="B865" s="378" t="s">
        <v>670</v>
      </c>
      <c r="C865" s="378"/>
      <c r="D865" s="378"/>
      <c r="E865" s="378"/>
      <c r="F865" s="378"/>
      <c r="G865" s="92">
        <v>0.19249416325601279</v>
      </c>
      <c r="I865" s="227"/>
      <c r="J865" s="236"/>
      <c r="K865" s="363" t="s">
        <v>670</v>
      </c>
      <c r="L865" s="363"/>
      <c r="M865" s="363"/>
      <c r="N865" s="363"/>
      <c r="O865" s="363"/>
      <c r="P865" s="92">
        <f t="shared" ref="P865:P869" si="69">(G865*$Q$1)+G865</f>
        <v>0.19923145896997324</v>
      </c>
      <c r="Q865" s="303">
        <f t="shared" ref="Q865:Q869" si="70">P865/G865-1</f>
        <v>3.499999999999992E-2</v>
      </c>
    </row>
    <row r="866" spans="2:17" ht="15" customHeight="1">
      <c r="B866" s="378" t="s">
        <v>671</v>
      </c>
      <c r="C866" s="378"/>
      <c r="D866" s="378"/>
      <c r="E866" s="378"/>
      <c r="F866" s="378"/>
      <c r="G866" s="92">
        <v>0.30249082797373444</v>
      </c>
      <c r="I866" s="227"/>
      <c r="J866" s="236"/>
      <c r="K866" s="363" t="s">
        <v>671</v>
      </c>
      <c r="L866" s="363"/>
      <c r="M866" s="363"/>
      <c r="N866" s="363"/>
      <c r="O866" s="363"/>
      <c r="P866" s="92">
        <f t="shared" si="69"/>
        <v>0.31307800695281512</v>
      </c>
      <c r="Q866" s="303">
        <f t="shared" si="70"/>
        <v>3.499999999999992E-2</v>
      </c>
    </row>
    <row r="867" spans="2:17" ht="15" customHeight="1">
      <c r="B867" s="378" t="s">
        <v>672</v>
      </c>
      <c r="C867" s="378"/>
      <c r="D867" s="378"/>
      <c r="E867" s="378"/>
      <c r="F867" s="378"/>
      <c r="G867" s="92">
        <v>0.37259999999999999</v>
      </c>
      <c r="I867" s="227"/>
      <c r="J867" s="236"/>
      <c r="K867" s="363" t="s">
        <v>672</v>
      </c>
      <c r="L867" s="363"/>
      <c r="M867" s="363"/>
      <c r="N867" s="363"/>
      <c r="O867" s="363"/>
      <c r="P867" s="92">
        <f t="shared" si="69"/>
        <v>0.38564100000000001</v>
      </c>
      <c r="Q867" s="303">
        <f t="shared" si="70"/>
        <v>3.5000000000000142E-2</v>
      </c>
    </row>
    <row r="868" spans="2:17" ht="15" customHeight="1">
      <c r="B868" s="378" t="s">
        <v>673</v>
      </c>
      <c r="C868" s="378"/>
      <c r="D868" s="378"/>
      <c r="E868" s="378"/>
      <c r="F868" s="378"/>
      <c r="G868" s="92">
        <v>0.30249082797373444</v>
      </c>
      <c r="I868" s="227"/>
      <c r="J868" s="236"/>
      <c r="K868" s="363" t="s">
        <v>673</v>
      </c>
      <c r="L868" s="363"/>
      <c r="M868" s="363"/>
      <c r="N868" s="363"/>
      <c r="O868" s="363"/>
      <c r="P868" s="92">
        <f t="shared" si="69"/>
        <v>0.31307800695281512</v>
      </c>
      <c r="Q868" s="303">
        <f t="shared" si="70"/>
        <v>3.499999999999992E-2</v>
      </c>
    </row>
    <row r="869" spans="2:17" ht="15" customHeight="1">
      <c r="B869" s="378" t="s">
        <v>674</v>
      </c>
      <c r="C869" s="378"/>
      <c r="D869" s="378"/>
      <c r="E869" s="378"/>
      <c r="F869" s="378"/>
      <c r="G869" s="92">
        <v>0.19249416325601279</v>
      </c>
      <c r="I869" s="227"/>
      <c r="J869" s="236"/>
      <c r="K869" s="363" t="s">
        <v>674</v>
      </c>
      <c r="L869" s="363"/>
      <c r="M869" s="363"/>
      <c r="N869" s="363"/>
      <c r="O869" s="363"/>
      <c r="P869" s="92">
        <f t="shared" si="69"/>
        <v>0.19923145896997324</v>
      </c>
      <c r="Q869" s="303">
        <f t="shared" si="70"/>
        <v>3.499999999999992E-2</v>
      </c>
    </row>
    <row r="870" spans="2:17" ht="15" customHeight="1">
      <c r="B870" s="378" t="s">
        <v>675</v>
      </c>
      <c r="C870" s="378"/>
      <c r="D870" s="378"/>
      <c r="E870" s="378"/>
      <c r="F870" s="378"/>
      <c r="G870" s="165"/>
      <c r="K870" s="363" t="s">
        <v>1041</v>
      </c>
      <c r="L870" s="363"/>
      <c r="M870" s="363"/>
      <c r="N870" s="363"/>
      <c r="O870" s="363"/>
      <c r="P870" s="152"/>
    </row>
    <row r="871" spans="2:17" ht="15" customHeight="1">
      <c r="B871" s="378" t="s">
        <v>676</v>
      </c>
      <c r="C871" s="378"/>
      <c r="D871" s="378"/>
      <c r="E871" s="378"/>
      <c r="F871" s="378"/>
      <c r="G871" s="92">
        <v>0.30249082797373444</v>
      </c>
      <c r="I871" s="227"/>
      <c r="J871" s="236"/>
      <c r="K871" s="363" t="s">
        <v>676</v>
      </c>
      <c r="L871" s="363"/>
      <c r="M871" s="363"/>
      <c r="N871" s="363"/>
      <c r="O871" s="363"/>
      <c r="P871" s="92">
        <f t="shared" ref="P871:P877" si="71">(G871*$Q$1)+G871</f>
        <v>0.31307800695281512</v>
      </c>
      <c r="Q871" s="303">
        <f t="shared" ref="Q871:Q877" si="72">P871/G871-1</f>
        <v>3.499999999999992E-2</v>
      </c>
    </row>
    <row r="872" spans="2:17" ht="15" hidden="1" customHeight="1">
      <c r="B872" s="453" t="s">
        <v>677</v>
      </c>
      <c r="C872" s="453"/>
      <c r="D872" s="453"/>
      <c r="E872" s="453"/>
      <c r="F872" s="453"/>
      <c r="G872" s="92">
        <v>1.1412153964463616</v>
      </c>
      <c r="I872" s="227"/>
      <c r="J872" s="236"/>
      <c r="K872" s="391" t="s">
        <v>677</v>
      </c>
      <c r="L872" s="391"/>
      <c r="M872" s="391"/>
      <c r="N872" s="391"/>
      <c r="O872" s="391"/>
      <c r="P872" s="92">
        <f t="shared" si="71"/>
        <v>1.1811579353219843</v>
      </c>
      <c r="Q872" s="303">
        <f t="shared" si="72"/>
        <v>3.5000000000000142E-2</v>
      </c>
    </row>
    <row r="873" spans="2:17" ht="15" customHeight="1">
      <c r="B873" s="378" t="s">
        <v>678</v>
      </c>
      <c r="C873" s="378"/>
      <c r="D873" s="378"/>
      <c r="E873" s="378"/>
      <c r="F873" s="378"/>
      <c r="G873" s="92">
        <v>0.30249082797373444</v>
      </c>
      <c r="I873" s="227"/>
      <c r="J873" s="236"/>
      <c r="K873" s="363" t="s">
        <v>678</v>
      </c>
      <c r="L873" s="363"/>
      <c r="M873" s="363"/>
      <c r="N873" s="363"/>
      <c r="O873" s="363"/>
      <c r="P873" s="92">
        <f t="shared" si="71"/>
        <v>0.31307800695281512</v>
      </c>
      <c r="Q873" s="303">
        <f t="shared" si="72"/>
        <v>3.499999999999992E-2</v>
      </c>
    </row>
    <row r="874" spans="2:17" ht="15" customHeight="1">
      <c r="B874" s="378" t="s">
        <v>679</v>
      </c>
      <c r="C874" s="378"/>
      <c r="D874" s="378"/>
      <c r="E874" s="378"/>
      <c r="F874" s="378"/>
      <c r="G874" s="92">
        <v>0.30249082797373444</v>
      </c>
      <c r="I874" s="227"/>
      <c r="J874" s="236"/>
      <c r="K874" s="363" t="s">
        <v>679</v>
      </c>
      <c r="L874" s="363"/>
      <c r="M874" s="363"/>
      <c r="N874" s="363"/>
      <c r="O874" s="363"/>
      <c r="P874" s="92">
        <f t="shared" si="71"/>
        <v>0.31307800695281512</v>
      </c>
      <c r="Q874" s="303">
        <f t="shared" si="72"/>
        <v>3.499999999999992E-2</v>
      </c>
    </row>
    <row r="875" spans="2:17" ht="15" customHeight="1">
      <c r="B875" s="378" t="s">
        <v>680</v>
      </c>
      <c r="C875" s="378"/>
      <c r="D875" s="378"/>
      <c r="E875" s="378"/>
      <c r="F875" s="378"/>
      <c r="G875" s="92">
        <v>0.19249416325601279</v>
      </c>
      <c r="I875" s="227"/>
      <c r="J875" s="236"/>
      <c r="K875" s="363" t="s">
        <v>680</v>
      </c>
      <c r="L875" s="363"/>
      <c r="M875" s="363"/>
      <c r="N875" s="363"/>
      <c r="O875" s="363"/>
      <c r="P875" s="92">
        <f t="shared" si="71"/>
        <v>0.19923145896997324</v>
      </c>
      <c r="Q875" s="303">
        <f t="shared" si="72"/>
        <v>3.499999999999992E-2</v>
      </c>
    </row>
    <row r="876" spans="2:17" ht="15" customHeight="1">
      <c r="B876" s="378" t="s">
        <v>681</v>
      </c>
      <c r="C876" s="378"/>
      <c r="D876" s="378"/>
      <c r="E876" s="378"/>
      <c r="F876" s="378"/>
      <c r="G876" s="92">
        <v>0.1787445801662976</v>
      </c>
      <c r="I876" s="227"/>
      <c r="J876" s="236"/>
      <c r="K876" s="363" t="s">
        <v>681</v>
      </c>
      <c r="L876" s="363"/>
      <c r="M876" s="363"/>
      <c r="N876" s="363"/>
      <c r="O876" s="363"/>
      <c r="P876" s="92">
        <f t="shared" si="71"/>
        <v>0.18500064047211801</v>
      </c>
      <c r="Q876" s="303">
        <f t="shared" si="72"/>
        <v>3.499999999999992E-2</v>
      </c>
    </row>
    <row r="877" spans="2:17" ht="15" customHeight="1">
      <c r="B877" s="378" t="s">
        <v>682</v>
      </c>
      <c r="C877" s="378"/>
      <c r="D877" s="378"/>
      <c r="E877" s="378"/>
      <c r="F877" s="378"/>
      <c r="G877" s="92">
        <v>0.30249082797373444</v>
      </c>
      <c r="I877" s="227"/>
      <c r="J877" s="236"/>
      <c r="K877" s="363" t="s">
        <v>682</v>
      </c>
      <c r="L877" s="363"/>
      <c r="M877" s="363"/>
      <c r="N877" s="363"/>
      <c r="O877" s="363"/>
      <c r="P877" s="92">
        <f t="shared" si="71"/>
        <v>0.31307800695281512</v>
      </c>
      <c r="Q877" s="303">
        <f t="shared" si="72"/>
        <v>3.499999999999992E-2</v>
      </c>
    </row>
    <row r="878" spans="2:17" ht="15.75" customHeight="1">
      <c r="B878" s="132"/>
      <c r="C878" s="132"/>
      <c r="D878" s="132"/>
      <c r="E878" s="132"/>
      <c r="F878" s="132"/>
      <c r="G878" s="178"/>
      <c r="K878" s="246"/>
      <c r="L878" s="246"/>
      <c r="M878" s="246"/>
      <c r="N878" s="246"/>
      <c r="O878" s="246"/>
      <c r="P878" s="331"/>
    </row>
    <row r="879" spans="2:17" ht="26.25" customHeight="1">
      <c r="B879" s="378" t="s">
        <v>683</v>
      </c>
      <c r="C879" s="378"/>
      <c r="D879" s="378"/>
      <c r="E879" s="378"/>
      <c r="F879" s="378"/>
      <c r="G879" s="378"/>
      <c r="J879" s="235">
        <v>240</v>
      </c>
      <c r="K879" s="363" t="s">
        <v>1042</v>
      </c>
      <c r="L879" s="363"/>
      <c r="M879" s="363"/>
      <c r="N879" s="363"/>
      <c r="O879" s="363"/>
      <c r="P879" s="363"/>
    </row>
    <row r="880" spans="2:17" ht="15" customHeight="1">
      <c r="B880" s="378" t="s">
        <v>684</v>
      </c>
      <c r="C880" s="378"/>
      <c r="D880" s="378"/>
      <c r="E880" s="378"/>
      <c r="F880" s="378"/>
      <c r="G880" s="73"/>
      <c r="K880" s="363" t="s">
        <v>1043</v>
      </c>
      <c r="L880" s="363"/>
      <c r="M880" s="363"/>
      <c r="N880" s="363"/>
      <c r="O880" s="363"/>
      <c r="P880" s="101"/>
    </row>
    <row r="881" spans="2:17" s="96" customFormat="1" ht="15" customHeight="1">
      <c r="B881" s="378" t="s">
        <v>685</v>
      </c>
      <c r="C881" s="378"/>
      <c r="D881" s="378"/>
      <c r="E881" s="378"/>
      <c r="F881" s="378"/>
      <c r="G881" s="92">
        <v>0.30249082797373444</v>
      </c>
      <c r="H881"/>
      <c r="I881" s="227"/>
      <c r="J881" s="236"/>
      <c r="K881" s="363" t="s">
        <v>685</v>
      </c>
      <c r="L881" s="363"/>
      <c r="M881" s="363"/>
      <c r="N881" s="363"/>
      <c r="O881" s="363"/>
      <c r="P881" s="92">
        <f t="shared" ref="P881:P883" si="73">(G881*$Q$1)+G881</f>
        <v>0.31307800695281512</v>
      </c>
      <c r="Q881" s="303">
        <f t="shared" ref="Q881:Q883" si="74">P881/G881-1</f>
        <v>3.499999999999992E-2</v>
      </c>
    </row>
    <row r="882" spans="2:17" s="96" customFormat="1" ht="15" customHeight="1">
      <c r="B882" s="378" t="s">
        <v>686</v>
      </c>
      <c r="C882" s="378"/>
      <c r="D882" s="378"/>
      <c r="E882" s="378"/>
      <c r="F882" s="378"/>
      <c r="G882" s="92">
        <v>0.19249416325601279</v>
      </c>
      <c r="H882"/>
      <c r="I882" s="227"/>
      <c r="J882" s="236"/>
      <c r="K882" s="363" t="s">
        <v>686</v>
      </c>
      <c r="L882" s="363"/>
      <c r="M882" s="363"/>
      <c r="N882" s="363"/>
      <c r="O882" s="363"/>
      <c r="P882" s="92">
        <f t="shared" si="73"/>
        <v>0.19923145896997324</v>
      </c>
      <c r="Q882" s="303">
        <f t="shared" si="74"/>
        <v>3.499999999999992E-2</v>
      </c>
    </row>
    <row r="883" spans="2:17" s="96" customFormat="1" ht="15" customHeight="1">
      <c r="B883" s="378" t="s">
        <v>687</v>
      </c>
      <c r="C883" s="378"/>
      <c r="D883" s="378"/>
      <c r="E883" s="378"/>
      <c r="F883" s="378"/>
      <c r="G883" s="92">
        <v>8.2799999999999999E-2</v>
      </c>
      <c r="H883"/>
      <c r="I883" s="227"/>
      <c r="J883" s="236"/>
      <c r="K883" s="363" t="s">
        <v>687</v>
      </c>
      <c r="L883" s="363"/>
      <c r="M883" s="363"/>
      <c r="N883" s="363"/>
      <c r="O883" s="363"/>
      <c r="P883" s="92">
        <f t="shared" si="73"/>
        <v>8.5697999999999996E-2</v>
      </c>
      <c r="Q883" s="303">
        <f t="shared" si="74"/>
        <v>3.499999999999992E-2</v>
      </c>
    </row>
    <row r="884" spans="2:17" s="96" customFormat="1" ht="15" customHeight="1">
      <c r="B884" s="378" t="s">
        <v>665</v>
      </c>
      <c r="C884" s="378"/>
      <c r="D884" s="378"/>
      <c r="E884" s="378"/>
      <c r="F884" s="378"/>
      <c r="G884" s="165"/>
      <c r="I884" s="223"/>
      <c r="J884" s="235"/>
      <c r="K884" s="363" t="s">
        <v>665</v>
      </c>
      <c r="L884" s="363"/>
      <c r="M884" s="363"/>
      <c r="N884" s="363"/>
      <c r="O884" s="363"/>
      <c r="P884" s="152"/>
      <c r="Q884" s="256"/>
    </row>
    <row r="885" spans="2:17" s="96" customFormat="1">
      <c r="B885" s="378" t="s">
        <v>666</v>
      </c>
      <c r="C885" s="378"/>
      <c r="D885" s="378"/>
      <c r="E885" s="378"/>
      <c r="F885" s="378"/>
      <c r="G885" s="92">
        <v>0.30249082797373444</v>
      </c>
      <c r="H885"/>
      <c r="I885" s="227"/>
      <c r="J885" s="236"/>
      <c r="K885" s="363" t="s">
        <v>666</v>
      </c>
      <c r="L885" s="363"/>
      <c r="M885" s="363"/>
      <c r="N885" s="363"/>
      <c r="O885" s="363"/>
      <c r="P885" s="92">
        <f t="shared" ref="P885:P890" si="75">(G885*$Q$1)+G885</f>
        <v>0.31307800695281512</v>
      </c>
      <c r="Q885" s="303">
        <f t="shared" ref="Q885:Q890" si="76">P885/G885-1</f>
        <v>3.499999999999992E-2</v>
      </c>
    </row>
    <row r="886" spans="2:17" s="96" customFormat="1" ht="15" customHeight="1">
      <c r="B886" s="378" t="s">
        <v>667</v>
      </c>
      <c r="C886" s="378"/>
      <c r="D886" s="378"/>
      <c r="E886" s="378"/>
      <c r="F886" s="378"/>
      <c r="G886" s="92">
        <v>0.1787445801662976</v>
      </c>
      <c r="H886"/>
      <c r="I886" s="227"/>
      <c r="J886" s="236"/>
      <c r="K886" s="363" t="s">
        <v>667</v>
      </c>
      <c r="L886" s="363"/>
      <c r="M886" s="363"/>
      <c r="N886" s="363"/>
      <c r="O886" s="363"/>
      <c r="P886" s="92">
        <f t="shared" si="75"/>
        <v>0.18500064047211801</v>
      </c>
      <c r="Q886" s="303">
        <f t="shared" si="76"/>
        <v>3.499999999999992E-2</v>
      </c>
    </row>
    <row r="887" spans="2:17" s="96" customFormat="1" ht="15" customHeight="1">
      <c r="B887" s="378" t="s">
        <v>688</v>
      </c>
      <c r="C887" s="378"/>
      <c r="D887" s="378"/>
      <c r="E887" s="378"/>
      <c r="F887" s="378"/>
      <c r="G887" s="92">
        <v>0.19249416325601279</v>
      </c>
      <c r="H887"/>
      <c r="I887" s="227"/>
      <c r="J887" s="236"/>
      <c r="K887" s="363" t="s">
        <v>688</v>
      </c>
      <c r="L887" s="363"/>
      <c r="M887" s="363"/>
      <c r="N887" s="363"/>
      <c r="O887" s="363"/>
      <c r="P887" s="92">
        <f t="shared" si="75"/>
        <v>0.19923145896997324</v>
      </c>
      <c r="Q887" s="303">
        <f t="shared" si="76"/>
        <v>3.499999999999992E-2</v>
      </c>
    </row>
    <row r="888" spans="2:17" s="96" customFormat="1" ht="15" customHeight="1">
      <c r="B888" s="378" t="s">
        <v>689</v>
      </c>
      <c r="C888" s="378"/>
      <c r="D888" s="378"/>
      <c r="E888" s="378"/>
      <c r="F888" s="378"/>
      <c r="G888" s="92">
        <v>0.30249082797373444</v>
      </c>
      <c r="H888"/>
      <c r="I888" s="227"/>
      <c r="J888" s="236"/>
      <c r="K888" s="363" t="s">
        <v>689</v>
      </c>
      <c r="L888" s="363"/>
      <c r="M888" s="363"/>
      <c r="N888" s="363"/>
      <c r="O888" s="363"/>
      <c r="P888" s="92">
        <f t="shared" si="75"/>
        <v>0.31307800695281512</v>
      </c>
      <c r="Q888" s="303">
        <f t="shared" si="76"/>
        <v>3.499999999999992E-2</v>
      </c>
    </row>
    <row r="889" spans="2:17" s="96" customFormat="1" ht="15" customHeight="1">
      <c r="B889" s="378" t="s">
        <v>673</v>
      </c>
      <c r="C889" s="378"/>
      <c r="D889" s="378"/>
      <c r="E889" s="378"/>
      <c r="F889" s="378"/>
      <c r="G889" s="92">
        <v>0.30249082797373444</v>
      </c>
      <c r="H889"/>
      <c r="I889" s="227"/>
      <c r="J889" s="236"/>
      <c r="K889" s="363" t="s">
        <v>673</v>
      </c>
      <c r="L889" s="363"/>
      <c r="M889" s="363"/>
      <c r="N889" s="363"/>
      <c r="O889" s="363"/>
      <c r="P889" s="92">
        <f t="shared" si="75"/>
        <v>0.31307800695281512</v>
      </c>
      <c r="Q889" s="303">
        <f t="shared" si="76"/>
        <v>3.499999999999992E-2</v>
      </c>
    </row>
    <row r="890" spans="2:17" s="96" customFormat="1" ht="15" customHeight="1">
      <c r="B890" s="378" t="s">
        <v>690</v>
      </c>
      <c r="C890" s="378"/>
      <c r="D890" s="378"/>
      <c r="E890" s="378"/>
      <c r="F890" s="378"/>
      <c r="G890" s="92">
        <v>0.19249416325601279</v>
      </c>
      <c r="H890"/>
      <c r="I890" s="227"/>
      <c r="J890" s="236"/>
      <c r="K890" s="363" t="s">
        <v>690</v>
      </c>
      <c r="L890" s="363"/>
      <c r="M890" s="363"/>
      <c r="N890" s="363"/>
      <c r="O890" s="363"/>
      <c r="P890" s="92">
        <f t="shared" si="75"/>
        <v>0.19923145896997324</v>
      </c>
      <c r="Q890" s="303">
        <f t="shared" si="76"/>
        <v>3.499999999999992E-2</v>
      </c>
    </row>
    <row r="891" spans="2:17" ht="15" customHeight="1">
      <c r="B891" s="378" t="s">
        <v>691</v>
      </c>
      <c r="C891" s="378"/>
      <c r="D891" s="378"/>
      <c r="E891" s="378"/>
      <c r="F891" s="378"/>
      <c r="G891" s="165"/>
      <c r="K891" s="363" t="s">
        <v>1044</v>
      </c>
      <c r="L891" s="363"/>
      <c r="M891" s="363"/>
      <c r="N891" s="363"/>
      <c r="O891" s="363"/>
      <c r="P891" s="152"/>
    </row>
    <row r="892" spans="2:17" s="96" customFormat="1" ht="15" customHeight="1">
      <c r="B892" s="378" t="s">
        <v>692</v>
      </c>
      <c r="C892" s="378"/>
      <c r="D892" s="378"/>
      <c r="E892" s="378"/>
      <c r="F892" s="378"/>
      <c r="G892" s="92">
        <v>0.30249082797373444</v>
      </c>
      <c r="H892"/>
      <c r="I892" s="227"/>
      <c r="J892" s="236"/>
      <c r="K892" s="363" t="s">
        <v>692</v>
      </c>
      <c r="L892" s="363"/>
      <c r="M892" s="363"/>
      <c r="N892" s="363"/>
      <c r="O892" s="363"/>
      <c r="P892" s="92">
        <f t="shared" ref="P892:P896" si="77">(G892*$Q$1)+G892</f>
        <v>0.31307800695281512</v>
      </c>
      <c r="Q892" s="303">
        <f t="shared" ref="Q892:Q896" si="78">P892/G892-1</f>
        <v>3.499999999999992E-2</v>
      </c>
    </row>
    <row r="893" spans="2:17" s="96" customFormat="1" ht="15" customHeight="1">
      <c r="B893" s="378" t="s">
        <v>693</v>
      </c>
      <c r="C893" s="378"/>
      <c r="D893" s="378"/>
      <c r="E893" s="378"/>
      <c r="F893" s="378"/>
      <c r="G893" s="92">
        <v>0.30249082797373444</v>
      </c>
      <c r="H893"/>
      <c r="I893" s="227"/>
      <c r="J893" s="236"/>
      <c r="K893" s="363" t="s">
        <v>693</v>
      </c>
      <c r="L893" s="363"/>
      <c r="M893" s="363"/>
      <c r="N893" s="363"/>
      <c r="O893" s="363"/>
      <c r="P893" s="92">
        <f t="shared" si="77"/>
        <v>0.31307800695281512</v>
      </c>
      <c r="Q893" s="303">
        <f t="shared" si="78"/>
        <v>3.499999999999992E-2</v>
      </c>
    </row>
    <row r="894" spans="2:17" s="96" customFormat="1" ht="15" customHeight="1">
      <c r="B894" s="378" t="s">
        <v>694</v>
      </c>
      <c r="C894" s="378"/>
      <c r="D894" s="378"/>
      <c r="E894" s="378"/>
      <c r="F894" s="378"/>
      <c r="G894" s="92">
        <v>0.1787445801662976</v>
      </c>
      <c r="H894"/>
      <c r="I894" s="227"/>
      <c r="J894" s="236"/>
      <c r="K894" s="363" t="s">
        <v>694</v>
      </c>
      <c r="L894" s="363"/>
      <c r="M894" s="363"/>
      <c r="N894" s="363"/>
      <c r="O894" s="363"/>
      <c r="P894" s="92">
        <f t="shared" si="77"/>
        <v>0.18500064047211801</v>
      </c>
      <c r="Q894" s="303">
        <f t="shared" si="78"/>
        <v>3.499999999999992E-2</v>
      </c>
    </row>
    <row r="895" spans="2:17" s="96" customFormat="1" ht="15" customHeight="1">
      <c r="B895" s="378" t="s">
        <v>695</v>
      </c>
      <c r="C895" s="378"/>
      <c r="D895" s="378"/>
      <c r="E895" s="378"/>
      <c r="F895" s="378"/>
      <c r="G895" s="92">
        <v>0.1787445801662976</v>
      </c>
      <c r="H895"/>
      <c r="I895" s="227"/>
      <c r="J895" s="236"/>
      <c r="K895" s="363" t="s">
        <v>695</v>
      </c>
      <c r="L895" s="363"/>
      <c r="M895" s="363"/>
      <c r="N895" s="363"/>
      <c r="O895" s="363"/>
      <c r="P895" s="92">
        <f t="shared" si="77"/>
        <v>0.18500064047211801</v>
      </c>
      <c r="Q895" s="303">
        <f t="shared" si="78"/>
        <v>3.499999999999992E-2</v>
      </c>
    </row>
    <row r="896" spans="2:17" s="96" customFormat="1" ht="15" customHeight="1">
      <c r="B896" s="378" t="s">
        <v>696</v>
      </c>
      <c r="C896" s="378"/>
      <c r="D896" s="378"/>
      <c r="E896" s="378"/>
      <c r="F896" s="378"/>
      <c r="G896" s="92">
        <v>0.30249082797373444</v>
      </c>
      <c r="H896"/>
      <c r="I896" s="227"/>
      <c r="J896" s="236"/>
      <c r="K896" s="363" t="s">
        <v>696</v>
      </c>
      <c r="L896" s="363"/>
      <c r="M896" s="363"/>
      <c r="N896" s="363"/>
      <c r="O896" s="363"/>
      <c r="P896" s="92">
        <f t="shared" si="77"/>
        <v>0.31307800695281512</v>
      </c>
      <c r="Q896" s="303">
        <f t="shared" si="78"/>
        <v>3.499999999999992E-2</v>
      </c>
    </row>
    <row r="897" spans="2:17" ht="36" hidden="1" customHeight="1">
      <c r="B897" s="454" t="s">
        <v>697</v>
      </c>
      <c r="C897" s="454"/>
      <c r="D897" s="454"/>
      <c r="E897" s="454"/>
      <c r="F897" s="454"/>
      <c r="G897" s="179" t="e">
        <v>#REF!</v>
      </c>
      <c r="K897" s="355" t="s">
        <v>1045</v>
      </c>
      <c r="L897" s="355"/>
      <c r="M897" s="355"/>
      <c r="N897" s="355"/>
      <c r="O897" s="355"/>
      <c r="P897" s="332" t="e">
        <v>#REF!</v>
      </c>
    </row>
    <row r="898" spans="2:17" ht="15.75" customHeight="1">
      <c r="B898" s="91" t="s">
        <v>698</v>
      </c>
      <c r="C898" s="91"/>
      <c r="D898" s="91"/>
      <c r="E898" s="91"/>
      <c r="F898" s="91"/>
      <c r="G898" s="91"/>
      <c r="J898" s="235">
        <v>241</v>
      </c>
      <c r="K898" s="204" t="s">
        <v>1046</v>
      </c>
      <c r="L898" s="204"/>
      <c r="M898" s="204"/>
      <c r="N898" s="204"/>
      <c r="O898" s="204"/>
      <c r="P898" s="204"/>
    </row>
    <row r="899" spans="2:17" s="96" customFormat="1" ht="32.25" customHeight="1">
      <c r="B899" s="428" t="s">
        <v>699</v>
      </c>
      <c r="C899" s="428"/>
      <c r="D899" s="428"/>
      <c r="E899" s="428"/>
      <c r="F899" s="428"/>
      <c r="G899" s="92">
        <v>3.9537</v>
      </c>
      <c r="H899"/>
      <c r="I899" s="227"/>
      <c r="J899" s="236"/>
      <c r="K899" s="365" t="s">
        <v>1047</v>
      </c>
      <c r="L899" s="365"/>
      <c r="M899" s="365"/>
      <c r="N899" s="365"/>
      <c r="O899" s="365"/>
      <c r="P899" s="92">
        <f t="shared" ref="P899:P900" si="79">(G899*$Q$1)+G899</f>
        <v>4.0920794999999996</v>
      </c>
      <c r="Q899" s="303">
        <f t="shared" ref="Q899:Q900" si="80">P899/G899-1</f>
        <v>3.499999999999992E-2</v>
      </c>
    </row>
    <row r="900" spans="2:17" ht="18" customHeight="1">
      <c r="B900" s="436" t="s">
        <v>700</v>
      </c>
      <c r="C900" s="436"/>
      <c r="D900" s="436"/>
      <c r="E900" s="436"/>
      <c r="F900" s="436"/>
      <c r="G900" s="92">
        <v>1.7802</v>
      </c>
      <c r="I900" s="227"/>
      <c r="J900" s="236"/>
      <c r="K900" s="368" t="s">
        <v>1048</v>
      </c>
      <c r="L900" s="368"/>
      <c r="M900" s="368"/>
      <c r="N900" s="368"/>
      <c r="O900" s="368"/>
      <c r="P900" s="92">
        <f t="shared" si="79"/>
        <v>1.8425070000000001</v>
      </c>
      <c r="Q900" s="303">
        <f t="shared" si="80"/>
        <v>3.5000000000000142E-2</v>
      </c>
    </row>
    <row r="901" spans="2:17" ht="15.75" customHeight="1">
      <c r="B901" s="378" t="s">
        <v>701</v>
      </c>
      <c r="C901" s="378"/>
      <c r="D901" s="378"/>
      <c r="E901" s="378"/>
      <c r="F901" s="378"/>
      <c r="G901" s="378"/>
      <c r="J901" s="235">
        <v>261</v>
      </c>
      <c r="K901" s="363" t="s">
        <v>1049</v>
      </c>
      <c r="L901" s="363"/>
      <c r="M901" s="363"/>
      <c r="N901" s="363"/>
      <c r="O901" s="363"/>
      <c r="P901" s="363"/>
    </row>
    <row r="902" spans="2:17" ht="31.5" customHeight="1">
      <c r="B902" s="436" t="s">
        <v>702</v>
      </c>
      <c r="C902" s="436"/>
      <c r="D902" s="436"/>
      <c r="E902" s="436"/>
      <c r="F902" s="436"/>
      <c r="G902" s="436"/>
      <c r="K902" s="368" t="s">
        <v>1050</v>
      </c>
      <c r="L902" s="368"/>
      <c r="M902" s="368"/>
      <c r="N902" s="368"/>
      <c r="O902" s="368"/>
      <c r="P902" s="368"/>
    </row>
    <row r="903" spans="2:17" ht="15" customHeight="1">
      <c r="B903" s="436" t="s">
        <v>703</v>
      </c>
      <c r="C903" s="436"/>
      <c r="D903" s="436"/>
      <c r="E903" s="436"/>
      <c r="F903" s="436"/>
      <c r="G903" s="436"/>
      <c r="K903" s="368" t="s">
        <v>1051</v>
      </c>
      <c r="L903" s="368"/>
      <c r="M903" s="368"/>
      <c r="N903" s="368"/>
      <c r="O903" s="368"/>
      <c r="P903" s="368"/>
    </row>
    <row r="904" spans="2:17" ht="14.25" customHeight="1">
      <c r="B904" s="436" t="s">
        <v>704</v>
      </c>
      <c r="C904" s="436"/>
      <c r="D904" s="436"/>
      <c r="E904" s="436"/>
      <c r="F904" s="436"/>
      <c r="G904" s="92">
        <v>0.18</v>
      </c>
      <c r="I904" s="227"/>
      <c r="J904" s="236">
        <v>260</v>
      </c>
      <c r="K904" s="368" t="s">
        <v>1052</v>
      </c>
      <c r="L904" s="368"/>
      <c r="M904" s="368"/>
      <c r="N904" s="368"/>
      <c r="O904" s="368"/>
      <c r="P904" s="92">
        <f t="shared" ref="P904:P906" si="81">(G904*$Q$1)+G904</f>
        <v>0.18629999999999999</v>
      </c>
      <c r="Q904" s="303">
        <f t="shared" ref="Q904:Q906" si="82">P904/G904-1</f>
        <v>3.499999999999992E-2</v>
      </c>
    </row>
    <row r="905" spans="2:17" ht="14.25" customHeight="1">
      <c r="B905" s="436" t="s">
        <v>705</v>
      </c>
      <c r="C905" s="436"/>
      <c r="D905" s="436"/>
      <c r="E905" s="436"/>
      <c r="F905" s="436"/>
      <c r="G905" s="92">
        <v>0.17023293349171204</v>
      </c>
      <c r="I905" s="227"/>
      <c r="J905" s="236">
        <v>243</v>
      </c>
      <c r="K905" s="368" t="s">
        <v>1053</v>
      </c>
      <c r="L905" s="368"/>
      <c r="M905" s="368"/>
      <c r="N905" s="368"/>
      <c r="O905" s="368"/>
      <c r="P905" s="92">
        <f t="shared" si="81"/>
        <v>0.17619108616392196</v>
      </c>
      <c r="Q905" s="303">
        <f t="shared" si="82"/>
        <v>3.499999999999992E-2</v>
      </c>
    </row>
    <row r="906" spans="2:17" ht="14.25" customHeight="1">
      <c r="B906" s="436" t="s">
        <v>706</v>
      </c>
      <c r="C906" s="436"/>
      <c r="D906" s="436"/>
      <c r="E906" s="436"/>
      <c r="F906" s="436"/>
      <c r="G906" s="92">
        <v>3341.5453133899205</v>
      </c>
      <c r="I906" s="227"/>
      <c r="J906" s="236">
        <v>298</v>
      </c>
      <c r="K906" s="368" t="s">
        <v>1054</v>
      </c>
      <c r="L906" s="368"/>
      <c r="M906" s="368"/>
      <c r="N906" s="368"/>
      <c r="O906" s="368"/>
      <c r="P906" s="92">
        <f t="shared" si="81"/>
        <v>3458.4993993585676</v>
      </c>
      <c r="Q906" s="303">
        <f t="shared" si="82"/>
        <v>3.499999999999992E-2</v>
      </c>
    </row>
    <row r="907" spans="2:17" ht="14.25" customHeight="1">
      <c r="B907" s="180"/>
      <c r="C907" s="180"/>
      <c r="D907" s="180"/>
      <c r="E907" s="180"/>
      <c r="F907" s="180"/>
      <c r="G907" s="93"/>
      <c r="K907" s="248"/>
      <c r="L907" s="248"/>
      <c r="M907" s="248"/>
      <c r="N907" s="248"/>
      <c r="O907" s="248"/>
      <c r="P907" s="92"/>
    </row>
    <row r="908" spans="2:17">
      <c r="B908" s="415" t="s">
        <v>707</v>
      </c>
      <c r="C908" s="415"/>
      <c r="D908" s="415"/>
      <c r="E908" s="415"/>
      <c r="F908" s="415"/>
      <c r="G908" s="415"/>
      <c r="K908" s="361" t="s">
        <v>707</v>
      </c>
      <c r="L908" s="361"/>
      <c r="M908" s="361"/>
      <c r="N908" s="361"/>
      <c r="O908" s="361"/>
      <c r="P908" s="361"/>
    </row>
    <row r="909" spans="2:17">
      <c r="B909" s="415" t="s">
        <v>708</v>
      </c>
      <c r="C909" s="415"/>
      <c r="D909" s="415"/>
      <c r="E909" s="415"/>
      <c r="F909" s="415"/>
      <c r="G909" s="415"/>
      <c r="K909" s="361" t="s">
        <v>708</v>
      </c>
      <c r="L909" s="361"/>
      <c r="M909" s="361"/>
      <c r="N909" s="361"/>
      <c r="O909" s="361"/>
      <c r="P909" s="361"/>
    </row>
    <row r="910" spans="2:17">
      <c r="B910" s="415" t="s">
        <v>709</v>
      </c>
      <c r="C910" s="415"/>
      <c r="D910" s="415"/>
      <c r="E910" s="415"/>
      <c r="F910" s="415"/>
      <c r="G910" s="415"/>
      <c r="K910" s="361" t="s">
        <v>709</v>
      </c>
      <c r="L910" s="361"/>
      <c r="M910" s="361"/>
      <c r="N910" s="361"/>
      <c r="O910" s="361"/>
      <c r="P910" s="361"/>
    </row>
    <row r="911" spans="2:17" ht="52.5" customHeight="1">
      <c r="B911" s="438" t="s">
        <v>710</v>
      </c>
      <c r="C911" s="378"/>
      <c r="D911" s="378"/>
      <c r="E911" s="378"/>
      <c r="F911" s="378"/>
      <c r="G911" s="378"/>
      <c r="J911" s="235">
        <v>244</v>
      </c>
      <c r="K911" s="362" t="s">
        <v>1055</v>
      </c>
      <c r="L911" s="363"/>
      <c r="M911" s="363"/>
      <c r="N911" s="363"/>
      <c r="O911" s="363"/>
      <c r="P911" s="363"/>
    </row>
    <row r="912" spans="2:17" ht="15.75" customHeight="1">
      <c r="B912" s="415" t="s">
        <v>511</v>
      </c>
      <c r="C912" s="415"/>
      <c r="D912" s="415"/>
      <c r="E912" s="415"/>
      <c r="F912" s="415"/>
      <c r="G912" s="415"/>
      <c r="K912" s="361" t="s">
        <v>511</v>
      </c>
      <c r="L912" s="361"/>
      <c r="M912" s="361"/>
      <c r="N912" s="361"/>
      <c r="O912" s="361"/>
      <c r="P912" s="361"/>
    </row>
    <row r="913" spans="2:17" ht="40.5" customHeight="1">
      <c r="B913" s="378" t="s">
        <v>711</v>
      </c>
      <c r="C913" s="378"/>
      <c r="D913" s="378"/>
      <c r="E913" s="378"/>
      <c r="F913" s="378"/>
      <c r="G913" s="378"/>
      <c r="K913" s="363" t="s">
        <v>1056</v>
      </c>
      <c r="L913" s="363"/>
      <c r="M913" s="363"/>
      <c r="N913" s="363"/>
      <c r="O913" s="363"/>
      <c r="P913" s="363"/>
    </row>
    <row r="914" spans="2:17">
      <c r="B914" s="181" t="s">
        <v>712</v>
      </c>
      <c r="C914" s="181"/>
      <c r="D914" s="181"/>
      <c r="E914" s="181"/>
      <c r="F914" s="181"/>
      <c r="G914" s="87" t="s">
        <v>713</v>
      </c>
      <c r="K914" s="333" t="s">
        <v>712</v>
      </c>
      <c r="L914" s="333"/>
      <c r="M914" s="333"/>
      <c r="N914" s="333"/>
      <c r="O914" s="333"/>
      <c r="P914" s="89" t="s">
        <v>713</v>
      </c>
    </row>
    <row r="915" spans="2:17" s="96" customFormat="1">
      <c r="B915" s="79" t="s">
        <v>714</v>
      </c>
      <c r="C915" s="79"/>
      <c r="D915" s="79"/>
      <c r="E915" s="79"/>
      <c r="F915" s="79"/>
      <c r="G915" s="92">
        <v>444.53777087358219</v>
      </c>
      <c r="H915"/>
      <c r="I915" s="227"/>
      <c r="J915" s="236"/>
      <c r="K915" s="136" t="s">
        <v>714</v>
      </c>
      <c r="L915" s="136"/>
      <c r="M915" s="136"/>
      <c r="N915" s="136"/>
      <c r="O915" s="136"/>
      <c r="P915" s="92">
        <f t="shared" ref="P915:P925" si="83">(G915*$Q$1)+G915</f>
        <v>460.09659285415756</v>
      </c>
      <c r="Q915" s="303">
        <f t="shared" ref="Q915:Q925" si="84">P915/G915-1</f>
        <v>3.499999999999992E-2</v>
      </c>
    </row>
    <row r="916" spans="2:17" s="96" customFormat="1" ht="15" customHeight="1">
      <c r="B916" s="378" t="s">
        <v>715</v>
      </c>
      <c r="C916" s="378"/>
      <c r="D916" s="72"/>
      <c r="E916" s="131"/>
      <c r="F916" s="131"/>
      <c r="G916" s="92">
        <v>220.52956317594209</v>
      </c>
      <c r="H916"/>
      <c r="I916" s="227"/>
      <c r="J916" s="236"/>
      <c r="K916" s="363" t="s">
        <v>715</v>
      </c>
      <c r="L916" s="363"/>
      <c r="M916" s="243"/>
      <c r="N916" s="144"/>
      <c r="O916" s="144"/>
      <c r="P916" s="92">
        <f t="shared" si="83"/>
        <v>228.24809788710007</v>
      </c>
      <c r="Q916" s="303">
        <f t="shared" si="84"/>
        <v>3.5000000000000142E-2</v>
      </c>
    </row>
    <row r="917" spans="2:17" s="96" customFormat="1">
      <c r="B917" s="72" t="s">
        <v>716</v>
      </c>
      <c r="C917" s="72"/>
      <c r="D917" s="72"/>
      <c r="E917" s="72"/>
      <c r="F917" s="72"/>
      <c r="G917" s="92">
        <v>445.40399460823414</v>
      </c>
      <c r="H917"/>
      <c r="I917" s="227"/>
      <c r="J917" s="236"/>
      <c r="K917" s="243" t="s">
        <v>716</v>
      </c>
      <c r="L917" s="243"/>
      <c r="M917" s="243"/>
      <c r="N917" s="243"/>
      <c r="O917" s="243"/>
      <c r="P917" s="92">
        <f t="shared" si="83"/>
        <v>460.99313441952233</v>
      </c>
      <c r="Q917" s="303">
        <f t="shared" si="84"/>
        <v>3.499999999999992E-2</v>
      </c>
    </row>
    <row r="918" spans="2:17" s="96" customFormat="1">
      <c r="B918" s="90" t="s">
        <v>717</v>
      </c>
      <c r="C918" s="90"/>
      <c r="D918" s="90"/>
      <c r="E918" s="90"/>
      <c r="F918" s="90"/>
      <c r="G918" s="92">
        <v>445.40399460823414</v>
      </c>
      <c r="H918"/>
      <c r="I918" s="227"/>
      <c r="J918" s="236"/>
      <c r="K918" s="142" t="s">
        <v>717</v>
      </c>
      <c r="L918" s="142"/>
      <c r="M918" s="142"/>
      <c r="N918" s="142"/>
      <c r="O918" s="142"/>
      <c r="P918" s="92">
        <f t="shared" si="83"/>
        <v>460.99313441952233</v>
      </c>
      <c r="Q918" s="303">
        <f t="shared" si="84"/>
        <v>3.499999999999992E-2</v>
      </c>
    </row>
    <row r="919" spans="2:17" s="96" customFormat="1">
      <c r="B919" s="79" t="s">
        <v>718</v>
      </c>
      <c r="C919" s="72"/>
      <c r="D919" s="72"/>
      <c r="E919" s="72"/>
      <c r="F919" s="72"/>
      <c r="G919" s="92">
        <v>445.40399460823414</v>
      </c>
      <c r="H919"/>
      <c r="I919" s="227"/>
      <c r="J919" s="236"/>
      <c r="K919" s="136" t="s">
        <v>718</v>
      </c>
      <c r="L919" s="243"/>
      <c r="M919" s="243"/>
      <c r="N919" s="243"/>
      <c r="O919" s="243"/>
      <c r="P919" s="92">
        <f t="shared" si="83"/>
        <v>460.99313441952233</v>
      </c>
      <c r="Q919" s="303">
        <f t="shared" si="84"/>
        <v>3.499999999999992E-2</v>
      </c>
    </row>
    <row r="920" spans="2:17" s="96" customFormat="1">
      <c r="B920" s="79" t="s">
        <v>719</v>
      </c>
      <c r="C920" s="90"/>
      <c r="D920" s="90"/>
      <c r="E920" s="90"/>
      <c r="F920" s="90"/>
      <c r="G920" s="92">
        <v>119.34638121872794</v>
      </c>
      <c r="H920"/>
      <c r="I920" s="227"/>
      <c r="J920" s="236"/>
      <c r="K920" s="136" t="s">
        <v>719</v>
      </c>
      <c r="L920" s="142"/>
      <c r="M920" s="142"/>
      <c r="N920" s="142"/>
      <c r="O920" s="142"/>
      <c r="P920" s="92">
        <f t="shared" si="83"/>
        <v>123.52350456138342</v>
      </c>
      <c r="Q920" s="303">
        <f t="shared" si="84"/>
        <v>3.499999999999992E-2</v>
      </c>
    </row>
    <row r="921" spans="2:17" s="96" customFormat="1">
      <c r="B921" s="79" t="s">
        <v>720</v>
      </c>
      <c r="C921" s="131"/>
      <c r="D921" s="131"/>
      <c r="E921" s="131"/>
      <c r="F921" s="131"/>
      <c r="G921" s="92">
        <v>108.96544598599299</v>
      </c>
      <c r="H921"/>
      <c r="I921" s="227"/>
      <c r="J921" s="236"/>
      <c r="K921" s="136" t="s">
        <v>720</v>
      </c>
      <c r="L921" s="144"/>
      <c r="M921" s="144"/>
      <c r="N921" s="144"/>
      <c r="O921" s="144"/>
      <c r="P921" s="92">
        <f t="shared" si="83"/>
        <v>112.77923659550274</v>
      </c>
      <c r="Q921" s="303">
        <f t="shared" si="84"/>
        <v>3.499999999999992E-2</v>
      </c>
    </row>
    <row r="922" spans="2:17" s="96" customFormat="1">
      <c r="B922" s="79" t="s">
        <v>721</v>
      </c>
      <c r="C922" s="90"/>
      <c r="D922" s="90"/>
      <c r="E922" s="90"/>
      <c r="F922" s="90"/>
      <c r="G922" s="92">
        <v>203.24746277304183</v>
      </c>
      <c r="H922"/>
      <c r="I922" s="227"/>
      <c r="J922" s="236"/>
      <c r="K922" s="136" t="s">
        <v>721</v>
      </c>
      <c r="L922" s="142"/>
      <c r="M922" s="142"/>
      <c r="N922" s="142"/>
      <c r="O922" s="142"/>
      <c r="P922" s="92">
        <f t="shared" si="83"/>
        <v>210.3611239700983</v>
      </c>
      <c r="Q922" s="303">
        <f t="shared" si="84"/>
        <v>3.5000000000000142E-2</v>
      </c>
    </row>
    <row r="923" spans="2:17" s="96" customFormat="1">
      <c r="B923" s="90" t="s">
        <v>722</v>
      </c>
      <c r="C923" s="90"/>
      <c r="D923" s="90"/>
      <c r="E923" s="90"/>
      <c r="F923" s="90"/>
      <c r="G923" s="92">
        <v>444.53777087358219</v>
      </c>
      <c r="H923"/>
      <c r="I923" s="227"/>
      <c r="J923" s="236"/>
      <c r="K923" s="142" t="s">
        <v>722</v>
      </c>
      <c r="L923" s="142"/>
      <c r="M923" s="142"/>
      <c r="N923" s="142"/>
      <c r="O923" s="142"/>
      <c r="P923" s="92">
        <f t="shared" si="83"/>
        <v>460.09659285415756</v>
      </c>
      <c r="Q923" s="303">
        <f t="shared" si="84"/>
        <v>3.499999999999992E-2</v>
      </c>
    </row>
    <row r="924" spans="2:17" s="96" customFormat="1">
      <c r="B924" s="90" t="s">
        <v>723</v>
      </c>
      <c r="C924" s="90"/>
      <c r="D924" s="90"/>
      <c r="E924" s="90"/>
      <c r="F924" s="90"/>
      <c r="G924" s="92">
        <v>203.24746277304183</v>
      </c>
      <c r="H924"/>
      <c r="I924" s="227"/>
      <c r="J924" s="236"/>
      <c r="K924" s="142" t="s">
        <v>723</v>
      </c>
      <c r="L924" s="142"/>
      <c r="M924" s="142"/>
      <c r="N924" s="142"/>
      <c r="O924" s="142"/>
      <c r="P924" s="92">
        <f t="shared" si="83"/>
        <v>210.3611239700983</v>
      </c>
      <c r="Q924" s="303">
        <f t="shared" si="84"/>
        <v>3.5000000000000142E-2</v>
      </c>
    </row>
    <row r="925" spans="2:17" s="96" customFormat="1">
      <c r="B925" s="216" t="s">
        <v>910</v>
      </c>
      <c r="C925" s="216"/>
      <c r="D925" s="216"/>
      <c r="E925" s="216"/>
      <c r="F925" s="216"/>
      <c r="G925" s="92">
        <v>600</v>
      </c>
      <c r="H925"/>
      <c r="I925" s="227"/>
      <c r="J925" s="236"/>
      <c r="K925" s="142" t="s">
        <v>910</v>
      </c>
      <c r="L925" s="142"/>
      <c r="M925" s="142"/>
      <c r="N925" s="142"/>
      <c r="O925" s="142"/>
      <c r="P925" s="92">
        <f t="shared" si="83"/>
        <v>621</v>
      </c>
      <c r="Q925" s="303">
        <f t="shared" si="84"/>
        <v>3.499999999999992E-2</v>
      </c>
    </row>
    <row r="926" spans="2:17" ht="60.75" customHeight="1">
      <c r="B926" s="378" t="s">
        <v>724</v>
      </c>
      <c r="C926" s="378"/>
      <c r="D926" s="378"/>
      <c r="E926" s="378"/>
      <c r="F926" s="378"/>
      <c r="G926" s="92">
        <v>176.43609534340649</v>
      </c>
      <c r="I926" s="227"/>
      <c r="J926" s="236"/>
      <c r="K926" s="363" t="s">
        <v>1057</v>
      </c>
      <c r="L926" s="363"/>
      <c r="M926" s="363"/>
      <c r="N926" s="363"/>
      <c r="O926" s="363"/>
      <c r="P926" s="92">
        <f t="shared" ref="P926" si="85">(G926*$Q$1)+G926</f>
        <v>182.61135868042572</v>
      </c>
      <c r="Q926" s="303">
        <f t="shared" ref="Q926" si="86">P926/G926-1</f>
        <v>3.499999999999992E-2</v>
      </c>
    </row>
    <row r="927" spans="2:17">
      <c r="B927" s="97" t="s">
        <v>725</v>
      </c>
      <c r="C927" s="97"/>
      <c r="D927" s="97"/>
      <c r="E927" s="97"/>
      <c r="F927" s="97"/>
      <c r="G927" s="130"/>
      <c r="K927" s="99" t="s">
        <v>1058</v>
      </c>
      <c r="L927" s="99"/>
      <c r="M927" s="99"/>
      <c r="N927" s="99"/>
      <c r="O927" s="99"/>
      <c r="P927" s="315"/>
    </row>
    <row r="928" spans="2:17" s="96" customFormat="1">
      <c r="B928" s="90" t="s">
        <v>907</v>
      </c>
      <c r="C928" s="90"/>
      <c r="D928" s="90"/>
      <c r="E928" s="90"/>
      <c r="F928" s="90"/>
      <c r="G928" s="92">
        <v>216.21219408577153</v>
      </c>
      <c r="H928"/>
      <c r="I928" s="227"/>
      <c r="J928" s="236"/>
      <c r="K928" s="142" t="s">
        <v>907</v>
      </c>
      <c r="L928" s="142"/>
      <c r="M928" s="142"/>
      <c r="N928" s="142"/>
      <c r="O928" s="142"/>
      <c r="P928" s="92">
        <f t="shared" ref="P928:P933" si="87">(G928*$Q$1)+G928</f>
        <v>223.77962087877353</v>
      </c>
      <c r="Q928" s="303">
        <f t="shared" ref="Q928:Q933" si="88">P928/G928-1</f>
        <v>3.499999999999992E-2</v>
      </c>
    </row>
    <row r="929" spans="2:17" s="96" customFormat="1">
      <c r="B929" s="90" t="s">
        <v>908</v>
      </c>
      <c r="C929" s="90"/>
      <c r="D929" s="90"/>
      <c r="E929" s="90"/>
      <c r="F929" s="90"/>
      <c r="G929" s="92">
        <v>216.21219408577153</v>
      </c>
      <c r="H929"/>
      <c r="I929" s="227"/>
      <c r="J929" s="236"/>
      <c r="K929" s="142" t="s">
        <v>908</v>
      </c>
      <c r="L929" s="142"/>
      <c r="M929" s="142"/>
      <c r="N929" s="142"/>
      <c r="O929" s="142"/>
      <c r="P929" s="92">
        <f t="shared" si="87"/>
        <v>223.77962087877353</v>
      </c>
      <c r="Q929" s="303">
        <f t="shared" si="88"/>
        <v>3.499999999999992E-2</v>
      </c>
    </row>
    <row r="930" spans="2:17" s="96" customFormat="1">
      <c r="B930" s="90" t="s">
        <v>726</v>
      </c>
      <c r="C930" s="90"/>
      <c r="D930" s="90"/>
      <c r="E930" s="90"/>
      <c r="F930" s="90"/>
      <c r="G930" s="92">
        <v>216.21219408577153</v>
      </c>
      <c r="H930"/>
      <c r="I930" s="227"/>
      <c r="J930" s="236"/>
      <c r="K930" s="142" t="s">
        <v>726</v>
      </c>
      <c r="L930" s="142"/>
      <c r="M930" s="142"/>
      <c r="N930" s="142"/>
      <c r="O930" s="142"/>
      <c r="P930" s="92">
        <f t="shared" si="87"/>
        <v>223.77962087877353</v>
      </c>
      <c r="Q930" s="303">
        <f t="shared" si="88"/>
        <v>3.499999999999992E-2</v>
      </c>
    </row>
    <row r="931" spans="2:17" s="96" customFormat="1">
      <c r="B931" s="183" t="s">
        <v>909</v>
      </c>
      <c r="C931" s="182"/>
      <c r="D931" s="182"/>
      <c r="E931" s="182"/>
      <c r="F931" s="182"/>
      <c r="G931" s="92">
        <v>216.21219408577153</v>
      </c>
      <c r="H931"/>
      <c r="I931" s="227"/>
      <c r="J931" s="236"/>
      <c r="K931" s="183" t="s">
        <v>909</v>
      </c>
      <c r="L931" s="183"/>
      <c r="M931" s="183"/>
      <c r="N931" s="183"/>
      <c r="O931" s="183"/>
      <c r="P931" s="92">
        <f t="shared" si="87"/>
        <v>223.77962087877353</v>
      </c>
      <c r="Q931" s="303">
        <f t="shared" si="88"/>
        <v>3.499999999999992E-2</v>
      </c>
    </row>
    <row r="932" spans="2:17" ht="15" customHeight="1">
      <c r="B932" s="439" t="s">
        <v>727</v>
      </c>
      <c r="C932" s="439"/>
      <c r="D932" s="439"/>
      <c r="E932" s="439"/>
      <c r="F932" s="171"/>
      <c r="G932" s="93">
        <v>10.86</v>
      </c>
      <c r="H932" s="129"/>
      <c r="I932" s="227"/>
      <c r="J932" s="236"/>
      <c r="K932" s="373" t="s">
        <v>727</v>
      </c>
      <c r="L932" s="373"/>
      <c r="M932" s="373"/>
      <c r="N932" s="373"/>
      <c r="O932" s="326"/>
      <c r="P932" s="92">
        <f t="shared" si="87"/>
        <v>11.2401</v>
      </c>
      <c r="Q932" s="303">
        <f t="shared" si="88"/>
        <v>3.5000000000000142E-2</v>
      </c>
    </row>
    <row r="933" spans="2:17" ht="18" customHeight="1">
      <c r="B933" s="142" t="s">
        <v>729</v>
      </c>
      <c r="C933" s="52"/>
      <c r="D933" s="52"/>
      <c r="E933" s="52"/>
      <c r="F933" s="52"/>
      <c r="G933" s="92">
        <v>5</v>
      </c>
      <c r="H933" s="129"/>
      <c r="I933" s="231"/>
      <c r="J933" s="236"/>
      <c r="K933" s="142" t="s">
        <v>729</v>
      </c>
      <c r="L933" s="52"/>
      <c r="M933" s="52"/>
      <c r="N933" s="52"/>
      <c r="O933" s="52"/>
      <c r="P933" s="92">
        <f t="shared" si="87"/>
        <v>5.1749999999999998</v>
      </c>
      <c r="Q933" s="303">
        <f t="shared" si="88"/>
        <v>3.499999999999992E-2</v>
      </c>
    </row>
    <row r="934" spans="2:17" ht="15" customHeight="1">
      <c r="B934" s="437" t="s">
        <v>728</v>
      </c>
      <c r="C934" s="437"/>
      <c r="D934" s="437"/>
      <c r="E934" s="437"/>
      <c r="F934" s="437"/>
      <c r="G934" s="92">
        <v>230.26640207955171</v>
      </c>
      <c r="I934" s="227"/>
      <c r="J934" s="236"/>
      <c r="K934" s="387" t="s">
        <v>1059</v>
      </c>
      <c r="L934" s="387"/>
      <c r="M934" s="387"/>
      <c r="N934" s="387"/>
      <c r="O934" s="387"/>
      <c r="P934" s="92">
        <f t="shared" ref="P934" si="89">(G934*$Q$1)+G934</f>
        <v>238.32572615233602</v>
      </c>
      <c r="Q934" s="303">
        <f t="shared" ref="Q934" si="90">P934/G934-1</f>
        <v>3.499999999999992E-2</v>
      </c>
    </row>
    <row r="935" spans="2:17" ht="15" customHeight="1">
      <c r="B935" s="436" t="s">
        <v>730</v>
      </c>
      <c r="C935" s="436"/>
      <c r="D935" s="436"/>
      <c r="E935" s="436"/>
      <c r="F935" s="436"/>
      <c r="G935" s="436"/>
      <c r="K935" s="368" t="s">
        <v>1060</v>
      </c>
      <c r="L935" s="368"/>
      <c r="M935" s="368"/>
      <c r="N935" s="368"/>
      <c r="O935" s="368"/>
      <c r="P935" s="368"/>
    </row>
    <row r="936" spans="2:17" ht="30.75" customHeight="1">
      <c r="B936" s="455" t="s">
        <v>731</v>
      </c>
      <c r="C936" s="455"/>
      <c r="D936" s="455"/>
      <c r="E936" s="455"/>
      <c r="F936" s="455"/>
      <c r="G936" s="455"/>
      <c r="K936" s="388" t="s">
        <v>1061</v>
      </c>
      <c r="L936" s="388"/>
      <c r="M936" s="388"/>
      <c r="N936" s="388"/>
      <c r="O936" s="388"/>
      <c r="P936" s="388"/>
    </row>
    <row r="937" spans="2:17" ht="15" customHeight="1">
      <c r="B937" s="185"/>
      <c r="C937" s="185"/>
      <c r="D937" s="185"/>
      <c r="E937" s="185"/>
      <c r="F937" s="185"/>
      <c r="G937" s="186"/>
      <c r="K937" s="334"/>
      <c r="L937" s="334"/>
      <c r="M937" s="334"/>
      <c r="N937" s="334"/>
      <c r="O937" s="334"/>
      <c r="P937" s="335"/>
    </row>
    <row r="938" spans="2:17" ht="30.75" customHeight="1">
      <c r="B938" s="455" t="s">
        <v>732</v>
      </c>
      <c r="C938" s="455"/>
      <c r="D938" s="455"/>
      <c r="E938" s="455"/>
      <c r="F938" s="455"/>
      <c r="G938" s="455"/>
      <c r="K938" s="388" t="s">
        <v>1062</v>
      </c>
      <c r="L938" s="388"/>
      <c r="M938" s="388"/>
      <c r="N938" s="388"/>
      <c r="O938" s="388"/>
      <c r="P938" s="388"/>
    </row>
    <row r="939" spans="2:17" ht="11.25" customHeight="1">
      <c r="B939" s="185"/>
      <c r="C939" s="185"/>
      <c r="D939" s="185"/>
      <c r="E939" s="185"/>
      <c r="F939" s="185"/>
      <c r="G939" s="186"/>
      <c r="K939" s="334"/>
      <c r="L939" s="334"/>
      <c r="M939" s="334"/>
      <c r="N939" s="334"/>
      <c r="O939" s="334"/>
      <c r="P939" s="335"/>
    </row>
    <row r="940" spans="2:17" ht="36" customHeight="1">
      <c r="B940" s="455" t="s">
        <v>733</v>
      </c>
      <c r="C940" s="455"/>
      <c r="D940" s="455"/>
      <c r="E940" s="455"/>
      <c r="F940" s="455"/>
      <c r="G940" s="455"/>
      <c r="K940" s="388" t="s">
        <v>1063</v>
      </c>
      <c r="L940" s="388"/>
      <c r="M940" s="388"/>
      <c r="N940" s="388"/>
      <c r="O940" s="388"/>
      <c r="P940" s="388"/>
    </row>
    <row r="941" spans="2:17" ht="15" customHeight="1">
      <c r="B941" s="91"/>
      <c r="C941" s="91"/>
      <c r="D941" s="91"/>
      <c r="E941" s="91"/>
      <c r="F941" s="91"/>
      <c r="G941" s="93"/>
      <c r="K941" s="204"/>
      <c r="L941" s="204"/>
      <c r="M941" s="204"/>
      <c r="N941" s="204"/>
      <c r="O941" s="204"/>
      <c r="P941" s="92"/>
    </row>
    <row r="942" spans="2:17">
      <c r="B942" s="415" t="s">
        <v>734</v>
      </c>
      <c r="C942" s="415"/>
      <c r="D942" s="415"/>
      <c r="E942" s="415"/>
      <c r="F942" s="415"/>
      <c r="G942" s="415"/>
      <c r="K942" s="389" t="s">
        <v>734</v>
      </c>
      <c r="L942" s="389"/>
      <c r="M942" s="389"/>
      <c r="N942" s="389"/>
      <c r="O942" s="389"/>
      <c r="P942" s="389"/>
    </row>
    <row r="943" spans="2:17">
      <c r="B943" s="415" t="s">
        <v>735</v>
      </c>
      <c r="C943" s="415"/>
      <c r="D943" s="415"/>
      <c r="E943" s="415"/>
      <c r="F943" s="415"/>
      <c r="G943" s="415"/>
      <c r="K943" s="389" t="s">
        <v>735</v>
      </c>
      <c r="L943" s="389"/>
      <c r="M943" s="389"/>
      <c r="N943" s="389"/>
      <c r="O943" s="389"/>
      <c r="P943" s="389"/>
    </row>
    <row r="944" spans="2:17">
      <c r="B944" s="415" t="s">
        <v>736</v>
      </c>
      <c r="C944" s="415"/>
      <c r="D944" s="415"/>
      <c r="E944" s="415"/>
      <c r="F944" s="415"/>
      <c r="G944" s="415"/>
      <c r="K944" s="389" t="s">
        <v>736</v>
      </c>
      <c r="L944" s="389"/>
      <c r="M944" s="389"/>
      <c r="N944" s="389"/>
      <c r="O944" s="389"/>
      <c r="P944" s="389"/>
    </row>
    <row r="945" spans="2:17" ht="42.75" customHeight="1">
      <c r="B945" s="438" t="s">
        <v>737</v>
      </c>
      <c r="C945" s="378"/>
      <c r="D945" s="378"/>
      <c r="E945" s="378"/>
      <c r="F945" s="378"/>
      <c r="G945" s="378"/>
      <c r="K945" s="390" t="s">
        <v>1129</v>
      </c>
      <c r="L945" s="391"/>
      <c r="M945" s="391"/>
      <c r="N945" s="391"/>
      <c r="O945" s="391"/>
      <c r="P945" s="391"/>
    </row>
    <row r="946" spans="2:17">
      <c r="B946" s="415" t="s">
        <v>322</v>
      </c>
      <c r="C946" s="415"/>
      <c r="D946" s="415"/>
      <c r="E946" s="415"/>
      <c r="F946" s="415"/>
      <c r="G946" s="415"/>
      <c r="K946" s="389" t="s">
        <v>322</v>
      </c>
      <c r="L946" s="389"/>
      <c r="M946" s="389"/>
      <c r="N946" s="389"/>
      <c r="O946" s="389"/>
      <c r="P946" s="389"/>
    </row>
    <row r="947" spans="2:17">
      <c r="B947" s="66" t="s">
        <v>738</v>
      </c>
      <c r="C947" s="66"/>
      <c r="D947" s="66"/>
      <c r="E947" s="66"/>
      <c r="F947" s="66"/>
      <c r="G947" s="92">
        <v>3861.6941569943215</v>
      </c>
      <c r="H947" s="5"/>
      <c r="I947" s="227"/>
      <c r="J947" s="236">
        <v>228</v>
      </c>
      <c r="K947" s="350" t="s">
        <v>1130</v>
      </c>
      <c r="L947" s="350"/>
      <c r="M947" s="350"/>
      <c r="N947" s="350"/>
      <c r="O947" s="350"/>
      <c r="P947" s="212">
        <f t="shared" ref="P947:P948" si="91">(G947*$Q$1)+G947</f>
        <v>3996.8534524891229</v>
      </c>
      <c r="Q947" s="303">
        <f t="shared" ref="Q947:Q948" si="92">P947/G947-1</f>
        <v>3.5000000000000142E-2</v>
      </c>
    </row>
    <row r="948" spans="2:17" ht="15.75" customHeight="1">
      <c r="B948" s="378" t="s">
        <v>739</v>
      </c>
      <c r="C948" s="378"/>
      <c r="D948" s="378"/>
      <c r="E948" s="378"/>
      <c r="F948" s="378"/>
      <c r="G948" s="92">
        <v>1500</v>
      </c>
      <c r="H948" s="5"/>
      <c r="I948" s="227"/>
      <c r="J948" s="236">
        <v>274</v>
      </c>
      <c r="K948" s="391" t="s">
        <v>1131</v>
      </c>
      <c r="L948" s="391"/>
      <c r="M948" s="391"/>
      <c r="N948" s="391"/>
      <c r="O948" s="391"/>
      <c r="P948" s="212">
        <f t="shared" si="91"/>
        <v>1552.5</v>
      </c>
      <c r="Q948" s="303">
        <f t="shared" si="92"/>
        <v>3.499999999999992E-2</v>
      </c>
    </row>
    <row r="949" spans="2:17" ht="15" customHeight="1">
      <c r="B949" s="131"/>
      <c r="C949" s="131"/>
      <c r="D949" s="131"/>
      <c r="E949" s="131"/>
      <c r="F949" s="131"/>
      <c r="G949" s="187"/>
      <c r="K949" s="351"/>
      <c r="L949" s="351"/>
      <c r="M949" s="351"/>
      <c r="N949" s="351"/>
      <c r="O949" s="351"/>
      <c r="P949" s="352"/>
    </row>
    <row r="950" spans="2:17" ht="32.25" customHeight="1">
      <c r="B950" s="435" t="s">
        <v>740</v>
      </c>
      <c r="C950" s="436"/>
      <c r="D950" s="436"/>
      <c r="E950" s="436"/>
      <c r="F950" s="436"/>
      <c r="G950" s="436"/>
      <c r="K950" s="392" t="s">
        <v>1132</v>
      </c>
      <c r="L950" s="393"/>
      <c r="M950" s="393"/>
      <c r="N950" s="393"/>
      <c r="O950" s="393"/>
      <c r="P950" s="393"/>
    </row>
    <row r="951" spans="2:17" ht="15" customHeight="1">
      <c r="B951" s="90"/>
      <c r="C951" s="90"/>
      <c r="D951" s="90"/>
      <c r="E951" s="90"/>
      <c r="F951" s="90"/>
      <c r="G951" s="184"/>
      <c r="K951" s="353"/>
      <c r="L951" s="353"/>
      <c r="M951" s="353"/>
      <c r="N951" s="353"/>
      <c r="O951" s="353"/>
      <c r="P951" s="354"/>
    </row>
    <row r="952" spans="2:17" ht="15.75" customHeight="1">
      <c r="B952" s="415" t="s">
        <v>741</v>
      </c>
      <c r="C952" s="415"/>
      <c r="D952" s="415"/>
      <c r="E952" s="415"/>
      <c r="F952" s="415"/>
      <c r="G952" s="415"/>
      <c r="K952" s="361" t="s">
        <v>741</v>
      </c>
      <c r="L952" s="361"/>
      <c r="M952" s="361"/>
      <c r="N952" s="361"/>
      <c r="O952" s="361"/>
      <c r="P952" s="361"/>
    </row>
    <row r="953" spans="2:17" ht="21.75" customHeight="1">
      <c r="B953" s="446" t="s">
        <v>742</v>
      </c>
      <c r="C953" s="446"/>
      <c r="D953" s="446"/>
      <c r="E953" s="446"/>
      <c r="F953" s="446"/>
      <c r="G953" s="446"/>
      <c r="K953" s="360" t="s">
        <v>742</v>
      </c>
      <c r="L953" s="360"/>
      <c r="M953" s="360"/>
      <c r="N953" s="360"/>
      <c r="O953" s="360"/>
      <c r="P953" s="360"/>
    </row>
    <row r="954" spans="2:17" ht="28.5" customHeight="1">
      <c r="B954" s="435" t="s">
        <v>743</v>
      </c>
      <c r="C954" s="436"/>
      <c r="D954" s="436"/>
      <c r="E954" s="436"/>
      <c r="F954" s="436"/>
      <c r="G954" s="436"/>
      <c r="K954" s="367" t="s">
        <v>1064</v>
      </c>
      <c r="L954" s="368"/>
      <c r="M954" s="368"/>
      <c r="N954" s="368"/>
      <c r="O954" s="368"/>
      <c r="P954" s="368"/>
    </row>
    <row r="955" spans="2:17">
      <c r="B955" s="131"/>
      <c r="C955" s="131"/>
      <c r="D955" s="131"/>
      <c r="E955" s="131"/>
      <c r="F955" s="131"/>
      <c r="G955" s="187"/>
      <c r="K955" s="144"/>
      <c r="L955" s="144"/>
      <c r="M955" s="144"/>
      <c r="N955" s="144"/>
      <c r="O955" s="144"/>
      <c r="P955" s="336"/>
    </row>
    <row r="956" spans="2:17" ht="15.75" customHeight="1">
      <c r="B956" s="446" t="s">
        <v>511</v>
      </c>
      <c r="C956" s="446"/>
      <c r="D956" s="446"/>
      <c r="E956" s="446"/>
      <c r="F956" s="446"/>
      <c r="G956" s="446"/>
      <c r="K956" s="360" t="s">
        <v>511</v>
      </c>
      <c r="L956" s="360"/>
      <c r="M956" s="360"/>
      <c r="N956" s="360"/>
      <c r="O956" s="360"/>
      <c r="P956" s="360"/>
    </row>
    <row r="957" spans="2:17" ht="12.75" customHeight="1">
      <c r="B957" s="439" t="s">
        <v>744</v>
      </c>
      <c r="C957" s="439"/>
      <c r="D957" s="439"/>
      <c r="E957" s="439"/>
      <c r="F957" s="439"/>
      <c r="G957" s="187"/>
      <c r="J957" s="235">
        <v>252</v>
      </c>
      <c r="K957" s="373" t="s">
        <v>1065</v>
      </c>
      <c r="L957" s="373"/>
      <c r="M957" s="373"/>
      <c r="N957" s="373"/>
      <c r="O957" s="373"/>
      <c r="P957" s="336"/>
    </row>
    <row r="958" spans="2:17" s="96" customFormat="1">
      <c r="B958" s="131" t="s">
        <v>745</v>
      </c>
      <c r="C958" s="131"/>
      <c r="D958" s="131"/>
      <c r="E958" s="131"/>
      <c r="F958" s="131"/>
      <c r="G958" s="187"/>
      <c r="I958" s="223"/>
      <c r="J958" s="235"/>
      <c r="K958" s="144" t="s">
        <v>745</v>
      </c>
      <c r="L958" s="144"/>
      <c r="M958" s="144"/>
      <c r="N958" s="144"/>
      <c r="O958" s="144"/>
      <c r="P958" s="336"/>
      <c r="Q958" s="256"/>
    </row>
    <row r="959" spans="2:17" s="96" customFormat="1">
      <c r="B959" s="79" t="s">
        <v>746</v>
      </c>
      <c r="C959" s="131"/>
      <c r="D959" s="131"/>
      <c r="E959" s="131"/>
      <c r="F959" s="131"/>
      <c r="G959" s="92">
        <v>2068.7997061834722</v>
      </c>
      <c r="H959"/>
      <c r="I959" s="227"/>
      <c r="J959" s="236"/>
      <c r="K959" s="136" t="s">
        <v>746</v>
      </c>
      <c r="L959" s="144"/>
      <c r="M959" s="144"/>
      <c r="N959" s="144"/>
      <c r="O959" s="144"/>
      <c r="P959" s="92">
        <f t="shared" ref="P959:P965" si="93">(G959*$Q$1)+G959</f>
        <v>2141.2076958998937</v>
      </c>
      <c r="Q959" s="303">
        <f t="shared" ref="Q959:Q965" si="94">P959/G959-1</f>
        <v>3.499999999999992E-2</v>
      </c>
    </row>
    <row r="960" spans="2:17" s="96" customFormat="1">
      <c r="B960" s="79" t="s">
        <v>747</v>
      </c>
      <c r="C960" s="131"/>
      <c r="D960" s="131"/>
      <c r="E960" s="131"/>
      <c r="F960" s="131"/>
      <c r="G960" s="92">
        <v>3987.1098016328633</v>
      </c>
      <c r="H960"/>
      <c r="I960" s="227"/>
      <c r="J960" s="236"/>
      <c r="K960" s="136" t="s">
        <v>747</v>
      </c>
      <c r="L960" s="144"/>
      <c r="M960" s="144"/>
      <c r="N960" s="144"/>
      <c r="O960" s="144"/>
      <c r="P960" s="92">
        <f t="shared" si="93"/>
        <v>4126.6586446900137</v>
      </c>
      <c r="Q960" s="303">
        <f t="shared" si="94"/>
        <v>3.5000000000000142E-2</v>
      </c>
    </row>
    <row r="961" spans="2:17" s="96" customFormat="1" ht="15.75" customHeight="1">
      <c r="B961" s="79" t="s">
        <v>748</v>
      </c>
      <c r="C961" s="131"/>
      <c r="D961" s="131"/>
      <c r="E961" s="131"/>
      <c r="F961" s="131"/>
      <c r="G961" s="92">
        <v>4419.5422421102467</v>
      </c>
      <c r="H961"/>
      <c r="I961" s="227"/>
      <c r="J961" s="236"/>
      <c r="K961" s="136" t="s">
        <v>748</v>
      </c>
      <c r="L961" s="144"/>
      <c r="M961" s="144"/>
      <c r="N961" s="144"/>
      <c r="O961" s="144"/>
      <c r="P961" s="92">
        <f t="shared" si="93"/>
        <v>4574.2262205841052</v>
      </c>
      <c r="Q961" s="303">
        <f t="shared" si="94"/>
        <v>3.499999999999992E-2</v>
      </c>
    </row>
    <row r="962" spans="2:17" s="96" customFormat="1" ht="15" customHeight="1">
      <c r="B962" s="439" t="s">
        <v>749</v>
      </c>
      <c r="C962" s="439"/>
      <c r="D962" s="131"/>
      <c r="E962" s="131"/>
      <c r="F962" s="131"/>
      <c r="G962" s="92">
        <v>5494.897135556871</v>
      </c>
      <c r="H962"/>
      <c r="I962" s="227"/>
      <c r="J962" s="236"/>
      <c r="K962" s="373" t="s">
        <v>749</v>
      </c>
      <c r="L962" s="373"/>
      <c r="M962" s="144"/>
      <c r="N962" s="144"/>
      <c r="O962" s="144"/>
      <c r="P962" s="92">
        <f t="shared" si="93"/>
        <v>5687.218535301362</v>
      </c>
      <c r="Q962" s="303">
        <f t="shared" si="94"/>
        <v>3.5000000000000142E-2</v>
      </c>
    </row>
    <row r="963" spans="2:17" s="96" customFormat="1">
      <c r="B963" s="131" t="s">
        <v>750</v>
      </c>
      <c r="C963" s="131"/>
      <c r="D963" s="131"/>
      <c r="E963" s="131"/>
      <c r="F963" s="131"/>
      <c r="G963" s="92">
        <v>7372.2514610434973</v>
      </c>
      <c r="H963"/>
      <c r="I963" s="227"/>
      <c r="J963" s="236"/>
      <c r="K963" s="144" t="s">
        <v>750</v>
      </c>
      <c r="L963" s="144"/>
      <c r="M963" s="144"/>
      <c r="N963" s="144"/>
      <c r="O963" s="144"/>
      <c r="P963" s="92">
        <f t="shared" si="93"/>
        <v>7630.2802621800201</v>
      </c>
      <c r="Q963" s="303">
        <f t="shared" si="94"/>
        <v>3.5000000000000142E-2</v>
      </c>
    </row>
    <row r="964" spans="2:17" ht="15" customHeight="1">
      <c r="B964" s="436" t="s">
        <v>751</v>
      </c>
      <c r="C964" s="436"/>
      <c r="D964" s="436"/>
      <c r="E964" s="436"/>
      <c r="F964" s="436"/>
      <c r="G964" s="92">
        <v>5388.2199705363837</v>
      </c>
      <c r="I964" s="227"/>
      <c r="J964" s="236"/>
      <c r="K964" s="368" t="s">
        <v>1066</v>
      </c>
      <c r="L964" s="368"/>
      <c r="M964" s="368"/>
      <c r="N964" s="368"/>
      <c r="O964" s="368"/>
      <c r="P964" s="92">
        <f t="shared" si="93"/>
        <v>5576.8076695051568</v>
      </c>
      <c r="Q964" s="303">
        <f t="shared" si="94"/>
        <v>3.499999999999992E-2</v>
      </c>
    </row>
    <row r="965" spans="2:17" ht="15" customHeight="1">
      <c r="B965" s="439" t="s">
        <v>752</v>
      </c>
      <c r="C965" s="439"/>
      <c r="D965" s="439"/>
      <c r="E965" s="439"/>
      <c r="F965" s="439"/>
      <c r="G965" s="92">
        <v>306.16745641896961</v>
      </c>
      <c r="I965" s="227"/>
      <c r="J965" s="236"/>
      <c r="K965" s="373" t="s">
        <v>1067</v>
      </c>
      <c r="L965" s="373"/>
      <c r="M965" s="373"/>
      <c r="N965" s="373"/>
      <c r="O965" s="373"/>
      <c r="P965" s="92">
        <f t="shared" si="93"/>
        <v>316.88331739363355</v>
      </c>
      <c r="Q965" s="303">
        <f t="shared" si="94"/>
        <v>3.499999999999992E-2</v>
      </c>
    </row>
    <row r="966" spans="2:17" ht="15" customHeight="1">
      <c r="B966" s="436" t="s">
        <v>753</v>
      </c>
      <c r="C966" s="436"/>
      <c r="D966" s="436"/>
      <c r="E966" s="436"/>
      <c r="F966" s="436"/>
      <c r="G966" s="73"/>
      <c r="K966" s="368" t="s">
        <v>1068</v>
      </c>
      <c r="L966" s="368"/>
      <c r="M966" s="368"/>
      <c r="N966" s="368"/>
      <c r="O966" s="368"/>
      <c r="P966" s="101"/>
    </row>
    <row r="967" spans="2:17" s="96" customFormat="1" ht="15" customHeight="1">
      <c r="B967" s="436" t="s">
        <v>754</v>
      </c>
      <c r="C967" s="436"/>
      <c r="D967" s="436"/>
      <c r="E967" s="436"/>
      <c r="F967" s="436"/>
      <c r="G967" s="92">
        <v>306.16851839002891</v>
      </c>
      <c r="H967"/>
      <c r="I967" s="227"/>
      <c r="J967" s="236"/>
      <c r="K967" s="368" t="s">
        <v>754</v>
      </c>
      <c r="L967" s="368"/>
      <c r="M967" s="368"/>
      <c r="N967" s="368"/>
      <c r="O967" s="368"/>
      <c r="P967" s="92">
        <f t="shared" ref="P967:P968" si="95">(G967*$Q$1)+G967</f>
        <v>316.88441653367994</v>
      </c>
      <c r="Q967" s="303">
        <f t="shared" ref="Q967:Q968" si="96">P967/G967-1</f>
        <v>3.5000000000000142E-2</v>
      </c>
    </row>
    <row r="968" spans="2:17" s="96" customFormat="1" ht="15" customHeight="1">
      <c r="B968" s="436" t="s">
        <v>755</v>
      </c>
      <c r="C968" s="436"/>
      <c r="D968" s="436"/>
      <c r="E968" s="436"/>
      <c r="F968" s="436"/>
      <c r="G968" s="92">
        <v>510.28086398338155</v>
      </c>
      <c r="H968" s="5"/>
      <c r="I968" s="227"/>
      <c r="J968" s="236"/>
      <c r="K968" s="368" t="s">
        <v>755</v>
      </c>
      <c r="L968" s="368"/>
      <c r="M968" s="368"/>
      <c r="N968" s="368"/>
      <c r="O968" s="368"/>
      <c r="P968" s="92">
        <f t="shared" si="95"/>
        <v>528.14069422279988</v>
      </c>
      <c r="Q968" s="303">
        <f t="shared" si="96"/>
        <v>3.499999999999992E-2</v>
      </c>
    </row>
    <row r="969" spans="2:17" ht="15" hidden="1" customHeight="1">
      <c r="B969" s="91"/>
      <c r="C969" s="180"/>
      <c r="D969" s="180"/>
      <c r="E969" s="180"/>
      <c r="F969" s="180"/>
      <c r="G969" s="93">
        <v>0</v>
      </c>
      <c r="H969" s="5"/>
      <c r="K969" s="204"/>
      <c r="L969" s="248"/>
      <c r="M969" s="248"/>
      <c r="N969" s="248"/>
      <c r="O969" s="248"/>
      <c r="P969" s="92">
        <v>0</v>
      </c>
    </row>
    <row r="970" spans="2:17" ht="15" hidden="1" customHeight="1">
      <c r="B970" s="91"/>
      <c r="C970" s="131"/>
      <c r="D970" s="131"/>
      <c r="E970" s="131"/>
      <c r="F970" s="131"/>
      <c r="G970" s="93">
        <v>0</v>
      </c>
      <c r="H970" s="5"/>
      <c r="K970" s="204"/>
      <c r="L970" s="144"/>
      <c r="M970" s="144"/>
      <c r="N970" s="144"/>
      <c r="O970" s="144"/>
      <c r="P970" s="92">
        <v>0</v>
      </c>
    </row>
    <row r="971" spans="2:17" ht="15" customHeight="1">
      <c r="B971" s="436" t="s">
        <v>756</v>
      </c>
      <c r="C971" s="436"/>
      <c r="D971" s="436"/>
      <c r="E971" s="436"/>
      <c r="F971" s="436"/>
      <c r="G971" s="93"/>
      <c r="H971" s="5"/>
      <c r="K971" s="368" t="s">
        <v>1069</v>
      </c>
      <c r="L971" s="368"/>
      <c r="M971" s="368"/>
      <c r="N971" s="368"/>
      <c r="O971" s="368"/>
      <c r="P971" s="92"/>
    </row>
    <row r="972" spans="2:17" s="96" customFormat="1" ht="15" customHeight="1">
      <c r="B972" s="436" t="s">
        <v>757</v>
      </c>
      <c r="C972" s="436"/>
      <c r="D972" s="436"/>
      <c r="E972" s="436"/>
      <c r="F972" s="436"/>
      <c r="G972" s="92">
        <v>1100</v>
      </c>
      <c r="H972" s="5"/>
      <c r="I972" s="230"/>
      <c r="J972" s="235"/>
      <c r="K972" s="368" t="s">
        <v>757</v>
      </c>
      <c r="L972" s="368"/>
      <c r="M972" s="368"/>
      <c r="N972" s="368"/>
      <c r="O972" s="368"/>
      <c r="P972" s="92">
        <f t="shared" ref="P972:P974" si="97">(G972*$Q$1)+G972</f>
        <v>1138.5</v>
      </c>
      <c r="Q972" s="303">
        <f t="shared" ref="Q972:Q974" si="98">P972/G972-1</f>
        <v>3.499999999999992E-2</v>
      </c>
    </row>
    <row r="973" spans="2:17" s="96" customFormat="1" ht="15" customHeight="1">
      <c r="B973" s="436" t="s">
        <v>758</v>
      </c>
      <c r="C973" s="436"/>
      <c r="D973" s="436"/>
      <c r="E973" s="436"/>
      <c r="F973" s="436"/>
      <c r="G973" s="92">
        <v>1870.7407760204705</v>
      </c>
      <c r="H973" s="5"/>
      <c r="I973" s="227"/>
      <c r="J973" s="236"/>
      <c r="K973" s="368" t="s">
        <v>758</v>
      </c>
      <c r="L973" s="368"/>
      <c r="M973" s="368"/>
      <c r="N973" s="368"/>
      <c r="O973" s="368"/>
      <c r="P973" s="92">
        <f t="shared" si="97"/>
        <v>1936.2167031811871</v>
      </c>
      <c r="Q973" s="303">
        <f t="shared" si="98"/>
        <v>3.5000000000000142E-2</v>
      </c>
    </row>
    <row r="974" spans="2:17" ht="15" customHeight="1">
      <c r="B974" s="436" t="s">
        <v>759</v>
      </c>
      <c r="C974" s="436"/>
      <c r="D974" s="436"/>
      <c r="E974" s="436"/>
      <c r="F974" s="436"/>
      <c r="G974" s="92">
        <v>409.94381981985862</v>
      </c>
      <c r="H974" s="5"/>
      <c r="I974" s="227"/>
      <c r="J974" s="236"/>
      <c r="K974" s="368" t="s">
        <v>1070</v>
      </c>
      <c r="L974" s="368"/>
      <c r="M974" s="368"/>
      <c r="N974" s="368"/>
      <c r="O974" s="368"/>
      <c r="P974" s="92">
        <f t="shared" si="97"/>
        <v>424.29185351355369</v>
      </c>
      <c r="Q974" s="303">
        <f t="shared" si="98"/>
        <v>3.5000000000000142E-2</v>
      </c>
    </row>
    <row r="975" spans="2:17" ht="15" customHeight="1"/>
    <row r="976" spans="2:17" ht="15.75" customHeight="1">
      <c r="B976" s="90"/>
      <c r="C976" s="90"/>
      <c r="D976" s="90"/>
      <c r="E976" s="90"/>
      <c r="F976" s="90"/>
      <c r="K976" s="142"/>
      <c r="L976" s="142"/>
      <c r="M976" s="142"/>
      <c r="N976" s="142"/>
      <c r="O976" s="142"/>
    </row>
    <row r="977" spans="2:17" ht="15.75" customHeight="1">
      <c r="B977" s="446" t="s">
        <v>760</v>
      </c>
      <c r="C977" s="446"/>
      <c r="D977" s="446"/>
      <c r="E977" s="446"/>
      <c r="F977" s="446"/>
      <c r="G977" s="446"/>
      <c r="K977" s="360" t="s">
        <v>760</v>
      </c>
      <c r="L977" s="360"/>
      <c r="M977" s="360"/>
      <c r="N977" s="360"/>
      <c r="O977" s="360"/>
      <c r="P977" s="360"/>
    </row>
    <row r="978" spans="2:17" ht="15.75" customHeight="1">
      <c r="B978" s="446" t="s">
        <v>761</v>
      </c>
      <c r="C978" s="446"/>
      <c r="D978" s="446"/>
      <c r="E978" s="446"/>
      <c r="F978" s="446"/>
      <c r="G978" s="446"/>
      <c r="K978" s="360" t="s">
        <v>761</v>
      </c>
      <c r="L978" s="360"/>
      <c r="M978" s="360"/>
      <c r="N978" s="360"/>
      <c r="O978" s="360"/>
      <c r="P978" s="360"/>
    </row>
    <row r="979" spans="2:17" ht="30.75" customHeight="1">
      <c r="B979" s="435" t="s">
        <v>762</v>
      </c>
      <c r="C979" s="436"/>
      <c r="D979" s="436"/>
      <c r="E979" s="436"/>
      <c r="F979" s="436"/>
      <c r="G979" s="436"/>
      <c r="K979" s="367" t="s">
        <v>1071</v>
      </c>
      <c r="L979" s="368"/>
      <c r="M979" s="368"/>
      <c r="N979" s="368"/>
      <c r="O979" s="368"/>
      <c r="P979" s="368"/>
    </row>
    <row r="980" spans="2:17">
      <c r="B980" s="131"/>
      <c r="C980" s="131"/>
      <c r="D980" s="131"/>
      <c r="E980" s="131"/>
      <c r="F980" s="131"/>
      <c r="G980" s="187"/>
      <c r="K980" s="144"/>
      <c r="L980" s="144"/>
      <c r="M980" s="144"/>
      <c r="N980" s="144"/>
      <c r="O980" s="144"/>
      <c r="P980" s="336"/>
    </row>
    <row r="981" spans="2:17">
      <c r="B981" s="446" t="s">
        <v>322</v>
      </c>
      <c r="C981" s="446"/>
      <c r="D981" s="446"/>
      <c r="E981" s="446"/>
      <c r="F981" s="446"/>
      <c r="G981" s="446"/>
      <c r="K981" s="360" t="s">
        <v>322</v>
      </c>
      <c r="L981" s="360"/>
      <c r="M981" s="360"/>
      <c r="N981" s="360"/>
      <c r="O981" s="360"/>
      <c r="P981" s="360"/>
    </row>
    <row r="982" spans="2:17" s="147" customFormat="1" ht="15.75" customHeight="1">
      <c r="B982" s="378" t="s">
        <v>763</v>
      </c>
      <c r="C982" s="378"/>
      <c r="D982" s="378"/>
      <c r="E982" s="378"/>
      <c r="F982" s="378"/>
      <c r="G982" s="92">
        <v>70.048800000000014</v>
      </c>
      <c r="H982" s="96"/>
      <c r="I982" s="227"/>
      <c r="J982" s="236">
        <v>296</v>
      </c>
      <c r="K982" s="363" t="s">
        <v>1072</v>
      </c>
      <c r="L982" s="363"/>
      <c r="M982" s="363"/>
      <c r="N982" s="363"/>
      <c r="O982" s="363"/>
      <c r="P982" s="92">
        <f t="shared" ref="P982:P993" si="99">(G982*$Q$1)+G982</f>
        <v>72.500508000000011</v>
      </c>
      <c r="Q982" s="303">
        <f t="shared" ref="Q982:Q993" si="100">P982/G982-1</f>
        <v>3.499999999999992E-2</v>
      </c>
    </row>
    <row r="983" spans="2:17" s="188" customFormat="1" ht="32.25" customHeight="1">
      <c r="B983" s="378" t="s">
        <v>764</v>
      </c>
      <c r="C983" s="378"/>
      <c r="D983" s="378"/>
      <c r="E983" s="378"/>
      <c r="F983" s="378"/>
      <c r="G983" s="92">
        <v>166.0575014996767</v>
      </c>
      <c r="H983" s="96"/>
      <c r="I983" s="227"/>
      <c r="J983" s="236">
        <v>229</v>
      </c>
      <c r="K983" s="363" t="s">
        <v>1073</v>
      </c>
      <c r="L983" s="363"/>
      <c r="M983" s="363"/>
      <c r="N983" s="363"/>
      <c r="O983" s="363"/>
      <c r="P983" s="92">
        <f t="shared" si="99"/>
        <v>171.86951405216539</v>
      </c>
      <c r="Q983" s="303">
        <f t="shared" si="100"/>
        <v>3.499999999999992E-2</v>
      </c>
    </row>
    <row r="984" spans="2:17" s="188" customFormat="1" ht="42.75" customHeight="1">
      <c r="B984" s="378" t="s">
        <v>765</v>
      </c>
      <c r="C984" s="378"/>
      <c r="D984" s="378"/>
      <c r="E984" s="378"/>
      <c r="F984" s="378"/>
      <c r="G984" s="92">
        <v>105.51570407791959</v>
      </c>
      <c r="H984" s="189"/>
      <c r="I984" s="227"/>
      <c r="J984" s="236">
        <v>278</v>
      </c>
      <c r="K984" s="363" t="s">
        <v>1074</v>
      </c>
      <c r="L984" s="363"/>
      <c r="M984" s="363"/>
      <c r="N984" s="363"/>
      <c r="O984" s="363"/>
      <c r="P984" s="92">
        <f t="shared" si="99"/>
        <v>109.20875372064678</v>
      </c>
      <c r="Q984" s="303">
        <f t="shared" si="100"/>
        <v>3.499999999999992E-2</v>
      </c>
    </row>
    <row r="985" spans="2:17" s="147" customFormat="1" ht="15.75" customHeight="1">
      <c r="B985" s="378" t="s">
        <v>766</v>
      </c>
      <c r="C985" s="378"/>
      <c r="D985" s="378"/>
      <c r="E985" s="378"/>
      <c r="F985" s="378"/>
      <c r="G985" s="92">
        <v>12.099633118949377</v>
      </c>
      <c r="H985" s="190"/>
      <c r="I985" s="227"/>
      <c r="J985" s="236">
        <v>279</v>
      </c>
      <c r="K985" s="363" t="s">
        <v>1075</v>
      </c>
      <c r="L985" s="363"/>
      <c r="M985" s="363"/>
      <c r="N985" s="363"/>
      <c r="O985" s="363"/>
      <c r="P985" s="92">
        <f t="shared" si="99"/>
        <v>12.523120278112605</v>
      </c>
      <c r="Q985" s="303">
        <f t="shared" si="100"/>
        <v>3.499999999999992E-2</v>
      </c>
    </row>
    <row r="986" spans="2:17" s="147" customFormat="1" ht="21" customHeight="1">
      <c r="B986" s="456" t="s">
        <v>767</v>
      </c>
      <c r="C986" s="456"/>
      <c r="D986" s="456"/>
      <c r="E986" s="456"/>
      <c r="F986" s="456"/>
      <c r="G986" s="92">
        <v>105.51177851760002</v>
      </c>
      <c r="H986" s="190"/>
      <c r="I986" s="227"/>
      <c r="J986" s="236">
        <v>299</v>
      </c>
      <c r="K986" s="385" t="s">
        <v>1076</v>
      </c>
      <c r="L986" s="385"/>
      <c r="M986" s="385"/>
      <c r="N986" s="385"/>
      <c r="O986" s="385"/>
      <c r="P986" s="92">
        <f t="shared" si="99"/>
        <v>109.20469076571602</v>
      </c>
      <c r="Q986" s="303">
        <f t="shared" si="100"/>
        <v>3.499999999999992E-2</v>
      </c>
    </row>
    <row r="987" spans="2:17" s="147" customFormat="1" ht="21" customHeight="1">
      <c r="B987" s="456" t="s">
        <v>768</v>
      </c>
      <c r="C987" s="456"/>
      <c r="D987" s="456"/>
      <c r="E987" s="456"/>
      <c r="F987" s="456"/>
      <c r="G987" s="92">
        <v>105.51177851760002</v>
      </c>
      <c r="H987" s="190"/>
      <c r="I987" s="227"/>
      <c r="J987" s="236"/>
      <c r="K987" s="385" t="s">
        <v>1077</v>
      </c>
      <c r="L987" s="385"/>
      <c r="M987" s="385"/>
      <c r="N987" s="385"/>
      <c r="O987" s="385"/>
      <c r="P987" s="92">
        <f t="shared" si="99"/>
        <v>109.20469076571602</v>
      </c>
      <c r="Q987" s="303">
        <f t="shared" si="100"/>
        <v>3.499999999999992E-2</v>
      </c>
    </row>
    <row r="988" spans="2:17" s="147" customFormat="1" ht="21" customHeight="1">
      <c r="B988" s="385" t="s">
        <v>922</v>
      </c>
      <c r="C988" s="385"/>
      <c r="D988" s="385"/>
      <c r="E988" s="385"/>
      <c r="F988" s="385"/>
      <c r="G988" s="92">
        <v>166</v>
      </c>
      <c r="H988" s="213"/>
      <c r="I988" s="232"/>
      <c r="J988" s="236"/>
      <c r="K988" s="385" t="s">
        <v>922</v>
      </c>
      <c r="L988" s="385"/>
      <c r="M988" s="385"/>
      <c r="N988" s="385"/>
      <c r="O988" s="385"/>
      <c r="P988" s="92">
        <f t="shared" si="99"/>
        <v>171.81</v>
      </c>
      <c r="Q988" s="303">
        <f t="shared" si="100"/>
        <v>3.499999999999992E-2</v>
      </c>
    </row>
    <row r="989" spans="2:17" s="147" customFormat="1" ht="21" customHeight="1">
      <c r="B989" s="214" t="s">
        <v>769</v>
      </c>
      <c r="C989" s="188"/>
      <c r="D989" s="188"/>
      <c r="E989" s="188"/>
      <c r="F989" s="188"/>
      <c r="G989" s="172">
        <v>30</v>
      </c>
      <c r="H989" s="188"/>
      <c r="I989" s="232"/>
      <c r="J989" s="236"/>
      <c r="K989" s="337" t="s">
        <v>769</v>
      </c>
      <c r="L989" s="213"/>
      <c r="M989" s="213"/>
      <c r="N989" s="213"/>
      <c r="O989" s="213"/>
      <c r="P989" s="92">
        <f t="shared" si="99"/>
        <v>31.05</v>
      </c>
      <c r="Q989" s="303">
        <f t="shared" si="100"/>
        <v>3.499999999999992E-2</v>
      </c>
    </row>
    <row r="990" spans="2:17" s="147" customFormat="1" ht="21" customHeight="1">
      <c r="B990" s="214" t="s">
        <v>770</v>
      </c>
      <c r="C990" s="188"/>
      <c r="D990" s="188"/>
      <c r="E990" s="188"/>
      <c r="F990" s="188"/>
      <c r="G990" s="172">
        <v>25</v>
      </c>
      <c r="H990" s="188"/>
      <c r="I990" s="232"/>
      <c r="J990" s="236"/>
      <c r="K990" s="337" t="s">
        <v>770</v>
      </c>
      <c r="L990" s="213"/>
      <c r="M990" s="213"/>
      <c r="N990" s="213"/>
      <c r="O990" s="213"/>
      <c r="P990" s="92">
        <f t="shared" si="99"/>
        <v>25.875</v>
      </c>
      <c r="Q990" s="303">
        <f t="shared" si="100"/>
        <v>3.499999999999992E-2</v>
      </c>
    </row>
    <row r="991" spans="2:17" s="147" customFormat="1" ht="21" customHeight="1">
      <c r="B991" s="214" t="s">
        <v>904</v>
      </c>
      <c r="C991" s="188"/>
      <c r="D991" s="188"/>
      <c r="E991" s="188"/>
      <c r="F991" s="188"/>
      <c r="G991" s="172">
        <v>20</v>
      </c>
      <c r="H991" s="188"/>
      <c r="I991" s="232"/>
      <c r="J991" s="236"/>
      <c r="K991" s="337" t="s">
        <v>904</v>
      </c>
      <c r="L991" s="213"/>
      <c r="M991" s="213"/>
      <c r="N991" s="213"/>
      <c r="O991" s="213"/>
      <c r="P991" s="92">
        <f t="shared" si="99"/>
        <v>20.7</v>
      </c>
      <c r="Q991" s="303">
        <f t="shared" si="100"/>
        <v>3.499999999999992E-2</v>
      </c>
    </row>
    <row r="992" spans="2:17" s="147" customFormat="1" ht="21" customHeight="1">
      <c r="B992" s="214" t="s">
        <v>905</v>
      </c>
      <c r="C992" s="188"/>
      <c r="D992" s="188"/>
      <c r="E992" s="188"/>
      <c r="F992" s="188"/>
      <c r="G992" s="172">
        <v>15</v>
      </c>
      <c r="H992" s="188"/>
      <c r="I992" s="232"/>
      <c r="J992" s="236"/>
      <c r="K992" s="337" t="s">
        <v>905</v>
      </c>
      <c r="L992" s="213"/>
      <c r="M992" s="213"/>
      <c r="N992" s="213"/>
      <c r="O992" s="213"/>
      <c r="P992" s="92">
        <f t="shared" si="99"/>
        <v>15.525</v>
      </c>
      <c r="Q992" s="303">
        <f t="shared" si="100"/>
        <v>3.499999999999992E-2</v>
      </c>
    </row>
    <row r="993" spans="2:17" s="147" customFormat="1" ht="15.75" customHeight="1">
      <c r="B993" s="214" t="s">
        <v>906</v>
      </c>
      <c r="C993" s="72"/>
      <c r="D993" s="72"/>
      <c r="E993" s="72"/>
      <c r="F993" s="72"/>
      <c r="G993" s="172">
        <v>5</v>
      </c>
      <c r="H993" s="188"/>
      <c r="I993" s="232"/>
      <c r="J993" s="236"/>
      <c r="K993" s="337" t="s">
        <v>906</v>
      </c>
      <c r="L993" s="243"/>
      <c r="M993" s="243"/>
      <c r="N993" s="243"/>
      <c r="O993" s="243"/>
      <c r="P993" s="92">
        <f t="shared" si="99"/>
        <v>5.1749999999999998</v>
      </c>
      <c r="Q993" s="303">
        <f t="shared" si="100"/>
        <v>3.499999999999992E-2</v>
      </c>
    </row>
    <row r="994" spans="2:17" ht="15.75" customHeight="1"/>
    <row r="995" spans="2:17" ht="15.75" customHeight="1">
      <c r="B995" s="446" t="s">
        <v>771</v>
      </c>
      <c r="C995" s="446"/>
      <c r="D995" s="446"/>
      <c r="E995" s="446"/>
      <c r="F995" s="446"/>
      <c r="G995" s="446"/>
      <c r="K995" s="360" t="s">
        <v>771</v>
      </c>
      <c r="L995" s="360"/>
      <c r="M995" s="360"/>
      <c r="N995" s="360"/>
      <c r="O995" s="360"/>
      <c r="P995" s="360"/>
    </row>
    <row r="996" spans="2:17" ht="15" customHeight="1">
      <c r="B996" s="446" t="s">
        <v>772</v>
      </c>
      <c r="C996" s="446"/>
      <c r="D996" s="446"/>
      <c r="E996" s="446"/>
      <c r="F996" s="446"/>
      <c r="G996" s="446"/>
      <c r="K996" s="360" t="s">
        <v>772</v>
      </c>
      <c r="L996" s="360"/>
      <c r="M996" s="360"/>
      <c r="N996" s="360"/>
      <c r="O996" s="360"/>
      <c r="P996" s="360"/>
    </row>
    <row r="997" spans="2:17" ht="42.75" customHeight="1">
      <c r="B997" s="438" t="s">
        <v>773</v>
      </c>
      <c r="C997" s="378"/>
      <c r="D997" s="378"/>
      <c r="E997" s="378"/>
      <c r="F997" s="378"/>
      <c r="G997" s="378"/>
      <c r="J997" s="235">
        <v>277</v>
      </c>
      <c r="K997" s="362" t="s">
        <v>1078</v>
      </c>
      <c r="L997" s="363"/>
      <c r="M997" s="363"/>
      <c r="N997" s="363"/>
      <c r="O997" s="363"/>
      <c r="P997" s="363"/>
    </row>
    <row r="998" spans="2:17" ht="17.25" customHeight="1">
      <c r="B998" s="457" t="s">
        <v>923</v>
      </c>
      <c r="C998" s="457"/>
      <c r="D998" s="457"/>
      <c r="E998" s="457"/>
      <c r="F998" s="457"/>
      <c r="G998" s="92">
        <v>0.8901</v>
      </c>
      <c r="H998" s="147"/>
      <c r="I998" s="227"/>
      <c r="J998" s="236"/>
      <c r="K998" s="386" t="s">
        <v>774</v>
      </c>
      <c r="L998" s="386"/>
      <c r="M998" s="386"/>
      <c r="N998" s="386"/>
      <c r="O998" s="386"/>
      <c r="P998" s="92">
        <f t="shared" ref="P998:P999" si="101">(G998*$Q$1)+G998</f>
        <v>0.92125350000000006</v>
      </c>
      <c r="Q998" s="303">
        <f t="shared" ref="Q998:Q999" si="102">P998/G998-1</f>
        <v>3.5000000000000142E-2</v>
      </c>
    </row>
    <row r="999" spans="2:17" ht="17.25" customHeight="1">
      <c r="B999" s="457" t="s">
        <v>924</v>
      </c>
      <c r="C999" s="457"/>
      <c r="D999" s="457"/>
      <c r="E999" s="457"/>
      <c r="F999" s="457"/>
      <c r="G999" s="92">
        <v>1.79</v>
      </c>
      <c r="H999" s="147"/>
      <c r="I999" s="227"/>
      <c r="J999" s="236"/>
      <c r="K999" s="386" t="s">
        <v>775</v>
      </c>
      <c r="L999" s="386"/>
      <c r="M999" s="386"/>
      <c r="N999" s="386"/>
      <c r="O999" s="386"/>
      <c r="P999" s="92">
        <f t="shared" si="101"/>
        <v>1.8526500000000001</v>
      </c>
      <c r="Q999" s="303">
        <f t="shared" si="102"/>
        <v>3.5000000000000142E-2</v>
      </c>
    </row>
    <row r="1000" spans="2:17" ht="35.25" customHeight="1">
      <c r="B1000" s="437" t="s">
        <v>925</v>
      </c>
      <c r="C1000" s="437"/>
      <c r="D1000" s="437"/>
      <c r="E1000" s="437"/>
      <c r="F1000" s="437"/>
      <c r="G1000" s="437"/>
      <c r="H1000" s="147"/>
      <c r="I1000" s="233"/>
      <c r="K1000" s="387" t="s">
        <v>925</v>
      </c>
      <c r="L1000" s="387"/>
      <c r="M1000" s="387"/>
      <c r="N1000" s="387"/>
      <c r="O1000" s="387"/>
      <c r="P1000" s="387"/>
    </row>
    <row r="1001" spans="2:17" ht="50.25" customHeight="1">
      <c r="B1001" s="437" t="s">
        <v>926</v>
      </c>
      <c r="C1001" s="437"/>
      <c r="D1001" s="437"/>
      <c r="E1001" s="437"/>
      <c r="F1001" s="437"/>
      <c r="G1001" s="437"/>
      <c r="H1001" s="147"/>
      <c r="I1001" s="227"/>
      <c r="J1001" s="236"/>
      <c r="K1001" s="387" t="s">
        <v>926</v>
      </c>
      <c r="L1001" s="387"/>
      <c r="M1001" s="387"/>
      <c r="N1001" s="387"/>
      <c r="O1001" s="387"/>
      <c r="P1001" s="387"/>
    </row>
    <row r="1002" spans="2:17" ht="17.25" customHeight="1">
      <c r="B1002" s="378"/>
      <c r="C1002" s="378"/>
      <c r="D1002" s="378"/>
      <c r="E1002" s="378"/>
      <c r="F1002" s="378"/>
      <c r="G1002" s="93"/>
      <c r="K1002" s="363"/>
      <c r="L1002" s="363"/>
      <c r="M1002" s="363"/>
      <c r="N1002" s="363"/>
      <c r="O1002" s="363"/>
      <c r="P1002" s="92"/>
    </row>
    <row r="1003" spans="2:17" ht="15" customHeight="1">
      <c r="B1003" s="217"/>
      <c r="C1003" s="217"/>
      <c r="D1003" s="217"/>
      <c r="E1003" s="217"/>
      <c r="F1003" s="217"/>
      <c r="G1003" s="92"/>
      <c r="H1003" s="147"/>
      <c r="I1003" s="227"/>
      <c r="J1003" s="236"/>
      <c r="K1003" s="243"/>
      <c r="L1003" s="243"/>
      <c r="M1003" s="243"/>
      <c r="N1003" s="243"/>
      <c r="O1003" s="243"/>
      <c r="P1003" s="92"/>
    </row>
    <row r="1004" spans="2:17" ht="15.75" customHeight="1">
      <c r="B1004" s="446" t="s">
        <v>776</v>
      </c>
      <c r="C1004" s="446"/>
      <c r="D1004" s="446"/>
      <c r="E1004" s="446"/>
      <c r="F1004" s="446"/>
      <c r="G1004" s="446"/>
      <c r="K1004" s="360" t="s">
        <v>776</v>
      </c>
      <c r="L1004" s="360"/>
      <c r="M1004" s="360"/>
      <c r="N1004" s="360"/>
      <c r="O1004" s="360"/>
      <c r="P1004" s="360"/>
    </row>
    <row r="1005" spans="2:17" ht="15.75" customHeight="1">
      <c r="B1005" s="446" t="s">
        <v>777</v>
      </c>
      <c r="C1005" s="446"/>
      <c r="D1005" s="446"/>
      <c r="E1005" s="446"/>
      <c r="F1005" s="446"/>
      <c r="G1005" s="446"/>
      <c r="K1005" s="360" t="s">
        <v>777</v>
      </c>
      <c r="L1005" s="360"/>
      <c r="M1005" s="360"/>
      <c r="N1005" s="360"/>
      <c r="O1005" s="360"/>
      <c r="P1005" s="360"/>
    </row>
    <row r="1006" spans="2:17" ht="36.75" customHeight="1">
      <c r="B1006" s="435" t="s">
        <v>778</v>
      </c>
      <c r="C1006" s="436"/>
      <c r="D1006" s="436"/>
      <c r="E1006" s="436"/>
      <c r="F1006" s="436"/>
      <c r="G1006" s="436"/>
      <c r="K1006" s="367" t="s">
        <v>1079</v>
      </c>
      <c r="L1006" s="368"/>
      <c r="M1006" s="368"/>
      <c r="N1006" s="368"/>
      <c r="O1006" s="368"/>
      <c r="P1006" s="368"/>
    </row>
    <row r="1007" spans="2:17">
      <c r="B1007" s="446" t="s">
        <v>353</v>
      </c>
      <c r="C1007" s="446"/>
      <c r="D1007" s="446"/>
      <c r="E1007" s="446"/>
      <c r="F1007" s="446"/>
      <c r="G1007" s="446"/>
      <c r="K1007" s="360" t="s">
        <v>353</v>
      </c>
      <c r="L1007" s="360"/>
      <c r="M1007" s="360"/>
      <c r="N1007" s="360"/>
      <c r="O1007" s="360"/>
      <c r="P1007" s="360"/>
    </row>
    <row r="1008" spans="2:17" ht="29.25" customHeight="1">
      <c r="B1008" s="436" t="s">
        <v>779</v>
      </c>
      <c r="C1008" s="436"/>
      <c r="D1008" s="436"/>
      <c r="E1008" s="436"/>
      <c r="F1008" s="436"/>
      <c r="G1008" s="436"/>
      <c r="K1008" s="368" t="s">
        <v>1080</v>
      </c>
      <c r="L1008" s="368"/>
      <c r="M1008" s="368"/>
      <c r="N1008" s="368"/>
      <c r="O1008" s="368"/>
      <c r="P1008" s="368"/>
    </row>
    <row r="1009" spans="2:17" s="96" customFormat="1" ht="15" customHeight="1">
      <c r="B1009" s="378" t="s">
        <v>780</v>
      </c>
      <c r="C1009" s="378"/>
      <c r="D1009" s="378"/>
      <c r="E1009" s="378"/>
      <c r="F1009" s="378"/>
      <c r="G1009" s="93">
        <v>903.81</v>
      </c>
      <c r="I1009" s="223"/>
      <c r="J1009" s="235"/>
      <c r="K1009" s="363" t="s">
        <v>780</v>
      </c>
      <c r="L1009" s="363"/>
      <c r="M1009" s="363"/>
      <c r="N1009" s="363"/>
      <c r="O1009" s="363"/>
      <c r="P1009" s="92">
        <f t="shared" ref="P1009:P1010" si="103">(G1009*$Q$1)+G1009</f>
        <v>935.4433499999999</v>
      </c>
      <c r="Q1009" s="303">
        <f t="shared" ref="Q1009:Q1010" si="104">P1009/G1009-1</f>
        <v>3.499999999999992E-2</v>
      </c>
    </row>
    <row r="1010" spans="2:17" s="96" customFormat="1" ht="15" customHeight="1">
      <c r="B1010" s="378" t="s">
        <v>781</v>
      </c>
      <c r="C1010" s="378"/>
      <c r="D1010" s="378"/>
      <c r="E1010" s="378"/>
      <c r="F1010" s="378"/>
      <c r="G1010" s="92">
        <v>224.86068184920234</v>
      </c>
      <c r="H1010" s="147"/>
      <c r="I1010" s="227"/>
      <c r="J1010" s="236"/>
      <c r="K1010" s="363" t="s">
        <v>781</v>
      </c>
      <c r="L1010" s="363"/>
      <c r="M1010" s="363"/>
      <c r="N1010" s="363"/>
      <c r="O1010" s="363"/>
      <c r="P1010" s="92">
        <f t="shared" si="103"/>
        <v>232.73080571392441</v>
      </c>
      <c r="Q1010" s="303">
        <f t="shared" si="104"/>
        <v>3.499999999999992E-2</v>
      </c>
    </row>
    <row r="1011" spans="2:17" ht="15" customHeight="1">
      <c r="B1011" s="97" t="s">
        <v>782</v>
      </c>
      <c r="C1011" s="97"/>
      <c r="D1011" s="97"/>
      <c r="E1011" s="97"/>
      <c r="F1011" s="97"/>
      <c r="G1011" s="93"/>
      <c r="K1011" s="99" t="s">
        <v>1081</v>
      </c>
      <c r="L1011" s="99"/>
      <c r="M1011" s="99"/>
      <c r="N1011" s="99"/>
      <c r="O1011" s="99"/>
      <c r="P1011" s="92"/>
    </row>
    <row r="1012" spans="2:17" s="96" customFormat="1" ht="15.75" customHeight="1">
      <c r="B1012" s="97" t="s">
        <v>783</v>
      </c>
      <c r="C1012" s="9"/>
      <c r="D1012" s="9"/>
      <c r="E1012" s="9"/>
      <c r="F1012" s="9"/>
      <c r="G1012" s="92">
        <v>44.940874567679991</v>
      </c>
      <c r="H1012" s="147"/>
      <c r="I1012" s="227"/>
      <c r="J1012" s="236"/>
      <c r="K1012" s="99" t="s">
        <v>783</v>
      </c>
      <c r="L1012" s="284"/>
      <c r="M1012" s="284"/>
      <c r="N1012" s="284"/>
      <c r="O1012" s="284"/>
      <c r="P1012" s="92">
        <f t="shared" ref="P1012:P1013" si="105">(G1012*$Q$1)+G1012</f>
        <v>46.51380517754879</v>
      </c>
      <c r="Q1012" s="303">
        <f t="shared" ref="Q1012:Q1013" si="106">P1012/G1012-1</f>
        <v>3.499999999999992E-2</v>
      </c>
    </row>
    <row r="1013" spans="2:17" s="96" customFormat="1" ht="15.75" customHeight="1">
      <c r="B1013" s="97" t="s">
        <v>784</v>
      </c>
      <c r="C1013" s="108"/>
      <c r="D1013" s="108"/>
      <c r="E1013" s="108"/>
      <c r="F1013" s="108"/>
      <c r="G1013" s="92">
        <v>44.940874567679991</v>
      </c>
      <c r="H1013" s="147"/>
      <c r="I1013" s="227"/>
      <c r="J1013" s="236"/>
      <c r="K1013" s="99" t="s">
        <v>784</v>
      </c>
      <c r="L1013" s="109"/>
      <c r="M1013" s="109"/>
      <c r="N1013" s="109"/>
      <c r="O1013" s="109"/>
      <c r="P1013" s="92">
        <f t="shared" si="105"/>
        <v>46.51380517754879</v>
      </c>
      <c r="Q1013" s="303">
        <f t="shared" si="106"/>
        <v>3.499999999999992E-2</v>
      </c>
    </row>
    <row r="1014" spans="2:17" ht="15.75" customHeight="1">
      <c r="B1014" s="97" t="s">
        <v>785</v>
      </c>
      <c r="C1014" s="191"/>
      <c r="D1014" s="191"/>
      <c r="E1014" s="191"/>
      <c r="F1014" s="191"/>
      <c r="G1014" s="93"/>
      <c r="K1014" s="99" t="s">
        <v>1082</v>
      </c>
      <c r="L1014" s="338"/>
      <c r="M1014" s="338"/>
      <c r="N1014" s="338"/>
      <c r="O1014" s="338"/>
      <c r="P1014" s="92"/>
    </row>
    <row r="1015" spans="2:17" s="96" customFormat="1" ht="15.75" customHeight="1">
      <c r="B1015" s="97" t="s">
        <v>786</v>
      </c>
      <c r="C1015" s="108"/>
      <c r="D1015" s="108"/>
      <c r="E1015" s="108"/>
      <c r="F1015" s="108"/>
      <c r="G1015" s="92">
        <v>115.07026087782648</v>
      </c>
      <c r="H1015" s="147"/>
      <c r="I1015" s="227"/>
      <c r="J1015" s="236"/>
      <c r="K1015" s="99" t="s">
        <v>786</v>
      </c>
      <c r="L1015" s="109"/>
      <c r="M1015" s="109"/>
      <c r="N1015" s="109"/>
      <c r="O1015" s="109"/>
      <c r="P1015" s="92">
        <f t="shared" ref="P1015:P1023" si="107">(G1015*$Q$1)+G1015</f>
        <v>119.09772000855041</v>
      </c>
      <c r="Q1015" s="303">
        <f t="shared" ref="Q1015:Q1023" si="108">P1015/G1015-1</f>
        <v>3.499999999999992E-2</v>
      </c>
    </row>
    <row r="1016" spans="2:17" s="96" customFormat="1" ht="15.75" customHeight="1">
      <c r="B1016" s="97" t="s">
        <v>787</v>
      </c>
      <c r="C1016" s="108"/>
      <c r="D1016" s="108"/>
      <c r="E1016" s="108"/>
      <c r="F1016" s="108"/>
      <c r="G1016" s="92">
        <v>115.07026087782648</v>
      </c>
      <c r="H1016" s="147"/>
      <c r="I1016" s="227"/>
      <c r="J1016" s="236"/>
      <c r="K1016" s="99" t="s">
        <v>787</v>
      </c>
      <c r="L1016" s="109"/>
      <c r="M1016" s="109"/>
      <c r="N1016" s="109"/>
      <c r="O1016" s="109"/>
      <c r="P1016" s="92">
        <f t="shared" si="107"/>
        <v>119.09772000855041</v>
      </c>
      <c r="Q1016" s="303">
        <f t="shared" si="108"/>
        <v>3.499999999999992E-2</v>
      </c>
    </row>
    <row r="1017" spans="2:17" s="96" customFormat="1" ht="15.75" customHeight="1">
      <c r="B1017" s="97" t="s">
        <v>788</v>
      </c>
      <c r="C1017" s="108"/>
      <c r="D1017" s="108"/>
      <c r="E1017" s="108"/>
      <c r="F1017" s="108"/>
      <c r="G1017" s="92">
        <v>86.691121380654323</v>
      </c>
      <c r="H1017" s="147"/>
      <c r="I1017" s="227"/>
      <c r="J1017" s="236"/>
      <c r="K1017" s="99" t="s">
        <v>788</v>
      </c>
      <c r="L1017" s="109"/>
      <c r="M1017" s="109"/>
      <c r="N1017" s="109"/>
      <c r="O1017" s="109"/>
      <c r="P1017" s="92">
        <f t="shared" si="107"/>
        <v>89.725310628977226</v>
      </c>
      <c r="Q1017" s="303">
        <f t="shared" si="108"/>
        <v>3.499999999999992E-2</v>
      </c>
    </row>
    <row r="1018" spans="2:17" s="96" customFormat="1" ht="15.75" customHeight="1">
      <c r="B1018" s="97" t="s">
        <v>789</v>
      </c>
      <c r="C1018" s="108"/>
      <c r="D1018" s="108"/>
      <c r="E1018" s="108"/>
      <c r="F1018" s="108"/>
      <c r="G1018" s="92">
        <v>152.91956322387088</v>
      </c>
      <c r="H1018" s="147"/>
      <c r="I1018" s="227"/>
      <c r="J1018" s="236"/>
      <c r="K1018" s="99" t="s">
        <v>789</v>
      </c>
      <c r="L1018" s="109"/>
      <c r="M1018" s="109"/>
      <c r="N1018" s="109"/>
      <c r="O1018" s="109"/>
      <c r="P1018" s="92">
        <f t="shared" si="107"/>
        <v>158.27174793670636</v>
      </c>
      <c r="Q1018" s="303">
        <f t="shared" si="108"/>
        <v>3.499999999999992E-2</v>
      </c>
    </row>
    <row r="1019" spans="2:17" s="96" customFormat="1" ht="15.75" customHeight="1">
      <c r="B1019" s="97" t="s">
        <v>790</v>
      </c>
      <c r="C1019" s="108"/>
      <c r="D1019" s="108"/>
      <c r="E1019" s="108"/>
      <c r="F1019" s="108"/>
      <c r="G1019" s="92">
        <v>57.519960956639999</v>
      </c>
      <c r="H1019" s="147"/>
      <c r="I1019" s="227"/>
      <c r="J1019" s="236"/>
      <c r="K1019" s="99" t="s">
        <v>790</v>
      </c>
      <c r="L1019" s="109"/>
      <c r="M1019" s="109"/>
      <c r="N1019" s="109"/>
      <c r="O1019" s="109"/>
      <c r="P1019" s="92">
        <f t="shared" si="107"/>
        <v>59.533159590122402</v>
      </c>
      <c r="Q1019" s="303">
        <f t="shared" si="108"/>
        <v>3.5000000000000142E-2</v>
      </c>
    </row>
    <row r="1020" spans="2:17" s="96" customFormat="1" ht="15.75" customHeight="1">
      <c r="B1020" s="97" t="s">
        <v>791</v>
      </c>
      <c r="C1020" s="108"/>
      <c r="D1020" s="108"/>
      <c r="E1020" s="108"/>
      <c r="F1020" s="108"/>
      <c r="G1020" s="92">
        <v>163.950028761764</v>
      </c>
      <c r="H1020" s="147"/>
      <c r="I1020" s="227"/>
      <c r="J1020" s="236"/>
      <c r="K1020" s="99" t="s">
        <v>791</v>
      </c>
      <c r="L1020" s="109"/>
      <c r="M1020" s="109"/>
      <c r="N1020" s="109"/>
      <c r="O1020" s="109"/>
      <c r="P1020" s="92">
        <f t="shared" si="107"/>
        <v>169.68827976842573</v>
      </c>
      <c r="Q1020" s="303">
        <f t="shared" si="108"/>
        <v>3.499999999999992E-2</v>
      </c>
    </row>
    <row r="1021" spans="2:17" s="96" customFormat="1" ht="15.75" customHeight="1">
      <c r="B1021" s="97" t="s">
        <v>792</v>
      </c>
      <c r="C1021" s="108"/>
      <c r="D1021" s="108"/>
      <c r="E1021" s="108"/>
      <c r="F1021" s="108"/>
      <c r="G1021" s="92">
        <v>152.91956322387088</v>
      </c>
      <c r="H1021" s="147"/>
      <c r="I1021" s="227"/>
      <c r="J1021" s="236"/>
      <c r="K1021" s="99" t="s">
        <v>792</v>
      </c>
      <c r="L1021" s="109"/>
      <c r="M1021" s="109"/>
      <c r="N1021" s="109"/>
      <c r="O1021" s="109"/>
      <c r="P1021" s="92">
        <f t="shared" si="107"/>
        <v>158.27174793670636</v>
      </c>
      <c r="Q1021" s="303">
        <f t="shared" si="108"/>
        <v>3.499999999999992E-2</v>
      </c>
    </row>
    <row r="1022" spans="2:17" s="96" customFormat="1" ht="15.75" customHeight="1">
      <c r="B1022" s="97" t="s">
        <v>793</v>
      </c>
      <c r="C1022" s="108"/>
      <c r="D1022" s="108"/>
      <c r="E1022" s="108"/>
      <c r="F1022" s="108"/>
      <c r="G1022" s="92">
        <v>107.18253301392001</v>
      </c>
      <c r="H1022" s="147"/>
      <c r="I1022" s="227"/>
      <c r="J1022" s="236"/>
      <c r="K1022" s="99" t="s">
        <v>793</v>
      </c>
      <c r="L1022" s="109"/>
      <c r="M1022" s="109"/>
      <c r="N1022" s="109"/>
      <c r="O1022" s="109"/>
      <c r="P1022" s="92">
        <f t="shared" si="107"/>
        <v>110.93392166940721</v>
      </c>
      <c r="Q1022" s="303">
        <f t="shared" si="108"/>
        <v>3.5000000000000142E-2</v>
      </c>
    </row>
    <row r="1023" spans="2:17" s="96" customFormat="1">
      <c r="B1023" s="97" t="s">
        <v>794</v>
      </c>
      <c r="C1023" s="108"/>
      <c r="D1023" s="108"/>
      <c r="E1023" s="108"/>
      <c r="F1023" s="108"/>
      <c r="G1023" s="92">
        <v>48.852268717758093</v>
      </c>
      <c r="H1023" s="147"/>
      <c r="I1023" s="227"/>
      <c r="J1023" s="236"/>
      <c r="K1023" s="99" t="s">
        <v>794</v>
      </c>
      <c r="L1023" s="109"/>
      <c r="M1023" s="109"/>
      <c r="N1023" s="109"/>
      <c r="O1023" s="109"/>
      <c r="P1023" s="92">
        <f t="shared" si="107"/>
        <v>50.562098122879625</v>
      </c>
      <c r="Q1023" s="303">
        <f t="shared" si="108"/>
        <v>3.499999999999992E-2</v>
      </c>
    </row>
    <row r="1024" spans="2:17" ht="15.75" customHeight="1">
      <c r="B1024" s="90" t="s">
        <v>795</v>
      </c>
      <c r="C1024" s="90"/>
      <c r="D1024" s="90"/>
      <c r="E1024" s="90"/>
      <c r="F1024" s="90"/>
      <c r="G1024" s="93"/>
      <c r="J1024" s="235">
        <v>280</v>
      </c>
      <c r="K1024" s="142" t="s">
        <v>1083</v>
      </c>
      <c r="L1024" s="142"/>
      <c r="M1024" s="142"/>
      <c r="N1024" s="142"/>
      <c r="O1024" s="142"/>
      <c r="P1024" s="92"/>
    </row>
    <row r="1025" spans="1:17" s="96" customFormat="1" ht="15.75" customHeight="1">
      <c r="A1025" s="177"/>
      <c r="B1025" s="90" t="s">
        <v>796</v>
      </c>
      <c r="C1025" s="90"/>
      <c r="D1025" s="90"/>
      <c r="E1025" s="90"/>
      <c r="F1025" s="90"/>
      <c r="G1025" s="92">
        <v>78.81602732639999</v>
      </c>
      <c r="H1025" s="188"/>
      <c r="I1025" s="230"/>
      <c r="J1025" s="235"/>
      <c r="K1025" s="142" t="s">
        <v>796</v>
      </c>
      <c r="L1025" s="142"/>
      <c r="M1025" s="142"/>
      <c r="N1025" s="142"/>
      <c r="O1025" s="142"/>
      <c r="P1025" s="92">
        <v>81.58</v>
      </c>
      <c r="Q1025" s="303">
        <f t="shared" ref="Q1025:Q1031" si="109">P1025/G1025-1</f>
        <v>3.5068662648443327E-2</v>
      </c>
    </row>
    <row r="1026" spans="1:17" s="96" customFormat="1">
      <c r="A1026" s="177"/>
      <c r="B1026" s="90" t="s">
        <v>797</v>
      </c>
      <c r="C1026" s="90"/>
      <c r="D1026" s="90"/>
      <c r="E1026" s="90"/>
      <c r="F1026" s="90"/>
      <c r="G1026" s="92">
        <v>31.530543941334898</v>
      </c>
      <c r="H1026" s="188"/>
      <c r="I1026" s="230"/>
      <c r="J1026" s="235"/>
      <c r="K1026" s="142" t="s">
        <v>797</v>
      </c>
      <c r="L1026" s="142"/>
      <c r="M1026" s="142"/>
      <c r="N1026" s="142"/>
      <c r="O1026" s="142"/>
      <c r="P1026" s="92">
        <v>32.630000000000003</v>
      </c>
      <c r="Q1026" s="303">
        <f t="shared" si="109"/>
        <v>3.4869555714317269E-2</v>
      </c>
    </row>
    <row r="1027" spans="1:17" s="96" customFormat="1" ht="15.75" customHeight="1">
      <c r="A1027" s="177"/>
      <c r="B1027" s="90" t="s">
        <v>798</v>
      </c>
      <c r="C1027" s="90"/>
      <c r="D1027" s="90"/>
      <c r="E1027" s="90"/>
      <c r="F1027" s="90"/>
      <c r="G1027" s="92">
        <v>63.052821861119995</v>
      </c>
      <c r="H1027" s="188"/>
      <c r="I1027" s="230"/>
      <c r="J1027" s="235"/>
      <c r="K1027" s="142" t="s">
        <v>798</v>
      </c>
      <c r="L1027" s="142"/>
      <c r="M1027" s="142"/>
      <c r="N1027" s="142"/>
      <c r="O1027" s="142"/>
      <c r="P1027" s="92">
        <f t="shared" ref="P1025:P1031" si="110">(G1027*$Q$1)+G1027</f>
        <v>65.259670626259194</v>
      </c>
      <c r="Q1027" s="303">
        <f t="shared" si="109"/>
        <v>3.499999999999992E-2</v>
      </c>
    </row>
    <row r="1028" spans="1:17" s="96" customFormat="1" ht="15.75" customHeight="1">
      <c r="A1028" s="177"/>
      <c r="B1028" s="90" t="s">
        <v>799</v>
      </c>
      <c r="C1028" s="90"/>
      <c r="D1028" s="90"/>
      <c r="E1028" s="90"/>
      <c r="F1028" s="90"/>
      <c r="G1028" s="92">
        <v>63.052821861119995</v>
      </c>
      <c r="H1028" s="188"/>
      <c r="I1028" s="230"/>
      <c r="J1028" s="235"/>
      <c r="K1028" s="142" t="s">
        <v>799</v>
      </c>
      <c r="L1028" s="142"/>
      <c r="M1028" s="142"/>
      <c r="N1028" s="142"/>
      <c r="O1028" s="142"/>
      <c r="P1028" s="92">
        <f t="shared" si="110"/>
        <v>65.259670626259194</v>
      </c>
      <c r="Q1028" s="303">
        <f t="shared" si="109"/>
        <v>3.499999999999992E-2</v>
      </c>
    </row>
    <row r="1029" spans="1:17" s="96" customFormat="1">
      <c r="A1029" s="177"/>
      <c r="B1029" s="90" t="s">
        <v>800</v>
      </c>
      <c r="C1029" s="90"/>
      <c r="D1029" s="90"/>
      <c r="E1029" s="90"/>
      <c r="F1029" s="90"/>
      <c r="G1029" s="92">
        <v>315.30543941334895</v>
      </c>
      <c r="H1029" s="188"/>
      <c r="I1029" s="230"/>
      <c r="J1029" s="235"/>
      <c r="K1029" s="142" t="s">
        <v>800</v>
      </c>
      <c r="L1029" s="142"/>
      <c r="M1029" s="142"/>
      <c r="N1029" s="142"/>
      <c r="O1029" s="142"/>
      <c r="P1029" s="92">
        <v>326.35000000000002</v>
      </c>
      <c r="Q1029" s="303">
        <f t="shared" si="109"/>
        <v>3.5028132109615306E-2</v>
      </c>
    </row>
    <row r="1030" spans="1:17" s="96" customFormat="1">
      <c r="A1030" s="177"/>
      <c r="B1030" s="90" t="s">
        <v>801</v>
      </c>
      <c r="C1030" s="90"/>
      <c r="D1030" s="90"/>
      <c r="E1030" s="90"/>
      <c r="F1030" s="90"/>
      <c r="G1030" s="92">
        <v>110.35170000000001</v>
      </c>
      <c r="H1030" s="188"/>
      <c r="I1030" s="230"/>
      <c r="J1030" s="235"/>
      <c r="K1030" s="142" t="s">
        <v>801</v>
      </c>
      <c r="L1030" s="142"/>
      <c r="M1030" s="142"/>
      <c r="N1030" s="142"/>
      <c r="O1030" s="142"/>
      <c r="P1030" s="92">
        <f t="shared" si="110"/>
        <v>114.2140095</v>
      </c>
      <c r="Q1030" s="303">
        <f t="shared" si="109"/>
        <v>3.499999999999992E-2</v>
      </c>
    </row>
    <row r="1031" spans="1:17" s="96" customFormat="1">
      <c r="A1031" s="177"/>
      <c r="B1031" s="90" t="s">
        <v>802</v>
      </c>
      <c r="C1031" s="90"/>
      <c r="D1031" s="90"/>
      <c r="E1031" s="90"/>
      <c r="F1031" s="90"/>
      <c r="G1031" s="92">
        <v>630.6108788266979</v>
      </c>
      <c r="H1031" s="188"/>
      <c r="I1031" s="230"/>
      <c r="J1031" s="235"/>
      <c r="K1031" s="142" t="s">
        <v>802</v>
      </c>
      <c r="L1031" s="142"/>
      <c r="M1031" s="142"/>
      <c r="N1031" s="142"/>
      <c r="O1031" s="142"/>
      <c r="P1031" s="92">
        <f t="shared" si="110"/>
        <v>652.68225958563232</v>
      </c>
      <c r="Q1031" s="303">
        <f t="shared" si="109"/>
        <v>3.499999999999992E-2</v>
      </c>
    </row>
    <row r="1032" spans="1:17" s="96" customFormat="1">
      <c r="A1032" s="177"/>
      <c r="B1032" s="216"/>
      <c r="C1032" s="216"/>
      <c r="D1032" s="216"/>
      <c r="E1032" s="216"/>
      <c r="F1032" s="216"/>
      <c r="G1032" s="92"/>
      <c r="H1032" s="188"/>
      <c r="I1032" s="230"/>
      <c r="J1032" s="235"/>
      <c r="K1032" s="142" t="s">
        <v>1121</v>
      </c>
      <c r="L1032" s="142"/>
      <c r="M1032" s="142"/>
      <c r="N1032" s="142"/>
      <c r="O1032" s="142"/>
      <c r="P1032" s="92">
        <v>48</v>
      </c>
      <c r="Q1032" s="303" t="s">
        <v>1120</v>
      </c>
    </row>
    <row r="1033" spans="1:17" s="96" customFormat="1">
      <c r="A1033" s="177"/>
      <c r="B1033" s="216"/>
      <c r="C1033" s="216"/>
      <c r="D1033" s="216"/>
      <c r="E1033" s="216"/>
      <c r="F1033" s="216"/>
      <c r="G1033" s="92"/>
      <c r="H1033" s="188"/>
      <c r="I1033" s="230"/>
      <c r="J1033" s="235"/>
      <c r="K1033" s="142" t="s">
        <v>1122</v>
      </c>
      <c r="L1033" s="142"/>
      <c r="M1033" s="142"/>
      <c r="N1033" s="142"/>
      <c r="O1033" s="142"/>
      <c r="P1033" s="92">
        <v>30</v>
      </c>
      <c r="Q1033" s="303" t="s">
        <v>1120</v>
      </c>
    </row>
    <row r="1034" spans="1:17" s="96" customFormat="1">
      <c r="A1034" s="177"/>
      <c r="B1034" s="216"/>
      <c r="C1034" s="216"/>
      <c r="D1034" s="216"/>
      <c r="E1034" s="216"/>
      <c r="F1034" s="216"/>
      <c r="G1034" s="92"/>
      <c r="H1034" s="188"/>
      <c r="I1034" s="230"/>
      <c r="J1034" s="235"/>
      <c r="K1034" s="142" t="s">
        <v>1123</v>
      </c>
      <c r="L1034" s="142"/>
      <c r="M1034" s="142"/>
      <c r="N1034" s="142"/>
      <c r="O1034" s="142"/>
      <c r="P1034" s="92">
        <v>49.7</v>
      </c>
      <c r="Q1034" s="303" t="s">
        <v>1120</v>
      </c>
    </row>
    <row r="1035" spans="1:17" s="96" customFormat="1">
      <c r="A1035" s="177"/>
      <c r="B1035" s="216"/>
      <c r="C1035" s="216"/>
      <c r="D1035" s="216"/>
      <c r="E1035" s="216"/>
      <c r="F1035" s="216"/>
      <c r="G1035" s="92"/>
      <c r="H1035" s="188"/>
      <c r="I1035" s="230"/>
      <c r="J1035" s="235"/>
      <c r="K1035" s="142" t="s">
        <v>1124</v>
      </c>
      <c r="L1035" s="142"/>
      <c r="M1035" s="142"/>
      <c r="N1035" s="142"/>
      <c r="O1035" s="142"/>
      <c r="P1035" s="92">
        <v>70.36</v>
      </c>
      <c r="Q1035" s="303" t="s">
        <v>1120</v>
      </c>
    </row>
    <row r="1036" spans="1:17" s="96" customFormat="1">
      <c r="A1036" s="177"/>
      <c r="B1036" s="216"/>
      <c r="C1036" s="216"/>
      <c r="D1036" s="216"/>
      <c r="E1036" s="216"/>
      <c r="F1036" s="216"/>
      <c r="G1036" s="92"/>
      <c r="H1036" s="188"/>
      <c r="I1036" s="230"/>
      <c r="J1036" s="235"/>
      <c r="K1036" s="142" t="s">
        <v>1125</v>
      </c>
      <c r="L1036" s="142"/>
      <c r="M1036" s="142"/>
      <c r="N1036" s="142"/>
      <c r="O1036" s="142"/>
      <c r="P1036" s="92">
        <v>228</v>
      </c>
      <c r="Q1036" s="303" t="s">
        <v>1120</v>
      </c>
    </row>
    <row r="1037" spans="1:17" s="96" customFormat="1">
      <c r="A1037" s="177"/>
      <c r="B1037" s="216"/>
      <c r="C1037" s="216"/>
      <c r="D1037" s="216"/>
      <c r="E1037" s="216"/>
      <c r="F1037" s="216"/>
      <c r="G1037" s="92"/>
      <c r="H1037" s="188"/>
      <c r="I1037" s="230"/>
      <c r="J1037" s="235"/>
      <c r="K1037" s="142" t="s">
        <v>1126</v>
      </c>
      <c r="L1037" s="142"/>
      <c r="M1037" s="142"/>
      <c r="N1037" s="142"/>
      <c r="O1037" s="142"/>
      <c r="P1037" s="92">
        <v>392</v>
      </c>
      <c r="Q1037" s="303" t="s">
        <v>1120</v>
      </c>
    </row>
    <row r="1038" spans="1:17" s="96" customFormat="1">
      <c r="A1038" s="177"/>
      <c r="B1038" s="216"/>
      <c r="C1038" s="216"/>
      <c r="D1038" s="216"/>
      <c r="E1038" s="216"/>
      <c r="F1038" s="216"/>
      <c r="G1038" s="92"/>
      <c r="H1038" s="188"/>
      <c r="I1038" s="230"/>
      <c r="J1038" s="235"/>
      <c r="K1038" s="142" t="s">
        <v>1127</v>
      </c>
      <c r="L1038" s="142"/>
      <c r="M1038" s="142"/>
      <c r="N1038" s="142"/>
      <c r="O1038" s="142"/>
      <c r="P1038" s="92">
        <v>346.33</v>
      </c>
      <c r="Q1038" s="303" t="s">
        <v>1120</v>
      </c>
    </row>
    <row r="1039" spans="1:17" s="96" customFormat="1">
      <c r="A1039" s="177"/>
      <c r="B1039" s="216"/>
      <c r="C1039" s="216"/>
      <c r="D1039" s="216"/>
      <c r="E1039" s="216"/>
      <c r="F1039" s="216"/>
      <c r="G1039" s="92"/>
      <c r="H1039" s="188"/>
      <c r="I1039" s="230"/>
      <c r="J1039" s="235"/>
      <c r="K1039" s="142" t="s">
        <v>1128</v>
      </c>
      <c r="L1039" s="142"/>
      <c r="M1039" s="142"/>
      <c r="N1039" s="142"/>
      <c r="O1039" s="142"/>
      <c r="P1039" s="92">
        <v>466.66</v>
      </c>
      <c r="Q1039" s="303" t="s">
        <v>1120</v>
      </c>
    </row>
    <row r="1040" spans="1:17" s="96" customFormat="1">
      <c r="A1040" s="177"/>
      <c r="B1040" s="216"/>
      <c r="C1040" s="216"/>
      <c r="D1040" s="216"/>
      <c r="E1040" s="216"/>
      <c r="F1040" s="216"/>
      <c r="G1040" s="92"/>
      <c r="H1040" s="188"/>
      <c r="I1040" s="230"/>
      <c r="J1040" s="235"/>
      <c r="K1040" s="142"/>
      <c r="L1040" s="142"/>
      <c r="M1040" s="142"/>
      <c r="N1040" s="142"/>
      <c r="O1040" s="142"/>
      <c r="P1040" s="92"/>
      <c r="Q1040" s="303"/>
    </row>
    <row r="1041" spans="2:17" ht="23.25" customHeight="1">
      <c r="B1041" s="446" t="s">
        <v>803</v>
      </c>
      <c r="C1041" s="446"/>
      <c r="D1041" s="446"/>
      <c r="E1041" s="446"/>
      <c r="F1041" s="446"/>
      <c r="G1041" s="446"/>
      <c r="K1041" s="360" t="s">
        <v>803</v>
      </c>
      <c r="L1041" s="360"/>
      <c r="M1041" s="360"/>
      <c r="N1041" s="360"/>
      <c r="O1041" s="360"/>
      <c r="P1041" s="360"/>
    </row>
    <row r="1042" spans="2:17" ht="23.25" customHeight="1">
      <c r="B1042" s="431" t="s">
        <v>804</v>
      </c>
      <c r="C1042" s="431"/>
      <c r="D1042" s="431"/>
      <c r="E1042" s="431"/>
      <c r="F1042" s="431"/>
      <c r="G1042" s="431"/>
      <c r="K1042" s="371" t="s">
        <v>804</v>
      </c>
      <c r="L1042" s="371"/>
      <c r="M1042" s="371"/>
      <c r="N1042" s="371"/>
      <c r="O1042" s="371"/>
      <c r="P1042" s="371"/>
    </row>
    <row r="1043" spans="2:17" ht="45.75" customHeight="1">
      <c r="B1043" s="435" t="s">
        <v>805</v>
      </c>
      <c r="C1043" s="435"/>
      <c r="D1043" s="435"/>
      <c r="E1043" s="435"/>
      <c r="F1043" s="435"/>
      <c r="G1043" s="436"/>
      <c r="J1043" s="235">
        <v>297</v>
      </c>
      <c r="K1043" s="367" t="s">
        <v>1084</v>
      </c>
      <c r="L1043" s="367"/>
      <c r="M1043" s="367"/>
      <c r="N1043" s="367"/>
      <c r="O1043" s="367"/>
      <c r="P1043" s="368"/>
    </row>
    <row r="1044" spans="2:17">
      <c r="B1044" s="415" t="s">
        <v>322</v>
      </c>
      <c r="C1044" s="415"/>
      <c r="D1044" s="415"/>
      <c r="E1044" s="415"/>
      <c r="F1044" s="415"/>
      <c r="G1044" s="415"/>
      <c r="K1044" s="361" t="s">
        <v>322</v>
      </c>
      <c r="L1044" s="361"/>
      <c r="M1044" s="361"/>
      <c r="N1044" s="361"/>
      <c r="O1044" s="361"/>
      <c r="P1044" s="361"/>
    </row>
    <row r="1045" spans="2:17">
      <c r="B1045" s="460" t="s">
        <v>806</v>
      </c>
      <c r="C1045" s="461"/>
      <c r="D1045" s="381">
        <v>1394.74</v>
      </c>
      <c r="E1045" s="381"/>
      <c r="F1045" s="458" t="s">
        <v>807</v>
      </c>
      <c r="G1045" s="458"/>
      <c r="K1045" s="379" t="s">
        <v>806</v>
      </c>
      <c r="L1045" s="380"/>
      <c r="M1045" s="381">
        <v>1394.74</v>
      </c>
      <c r="N1045" s="381"/>
      <c r="O1045" s="382" t="s">
        <v>807</v>
      </c>
      <c r="P1045" s="382"/>
    </row>
    <row r="1046" spans="2:17" ht="15" customHeight="1">
      <c r="B1046" s="460" t="s">
        <v>808</v>
      </c>
      <c r="C1046" s="461"/>
      <c r="D1046" s="381">
        <v>2789.42</v>
      </c>
      <c r="E1046" s="381"/>
      <c r="F1046" s="458" t="s">
        <v>809</v>
      </c>
      <c r="G1046" s="458"/>
      <c r="K1046" s="379" t="s">
        <v>808</v>
      </c>
      <c r="L1046" s="380"/>
      <c r="M1046" s="381">
        <v>2789.42</v>
      </c>
      <c r="N1046" s="381"/>
      <c r="O1046" s="382" t="s">
        <v>809</v>
      </c>
      <c r="P1046" s="382"/>
    </row>
    <row r="1047" spans="2:17" ht="39" customHeight="1">
      <c r="B1047" s="459" t="s">
        <v>927</v>
      </c>
      <c r="C1047" s="459"/>
      <c r="D1047" s="459"/>
      <c r="E1047" s="459"/>
      <c r="F1047" s="459"/>
      <c r="G1047" s="459"/>
      <c r="K1047" s="383" t="s">
        <v>927</v>
      </c>
      <c r="L1047" s="383"/>
      <c r="M1047" s="383"/>
      <c r="N1047" s="383"/>
      <c r="O1047" s="383"/>
      <c r="P1047" s="383"/>
    </row>
    <row r="1048" spans="2:17" ht="36.75" customHeight="1">
      <c r="B1048" s="416" t="s">
        <v>810</v>
      </c>
      <c r="C1048" s="416"/>
      <c r="D1048" s="416"/>
      <c r="E1048" s="416"/>
      <c r="F1048" s="416"/>
      <c r="G1048" s="416"/>
      <c r="K1048" s="384" t="s">
        <v>810</v>
      </c>
      <c r="L1048" s="384"/>
      <c r="M1048" s="384"/>
      <c r="N1048" s="384"/>
      <c r="O1048" s="384"/>
      <c r="P1048" s="384"/>
    </row>
    <row r="1049" spans="2:17">
      <c r="B1049" s="238"/>
      <c r="C1049" s="238"/>
      <c r="D1049" s="238"/>
      <c r="E1049" s="238"/>
      <c r="F1049" s="238"/>
      <c r="G1049" s="238"/>
      <c r="K1049" s="247"/>
      <c r="L1049" s="247"/>
      <c r="M1049" s="247"/>
      <c r="N1049" s="247"/>
      <c r="O1049" s="247"/>
      <c r="P1049" s="247"/>
    </row>
    <row r="1050" spans="2:17">
      <c r="B1050" s="238"/>
      <c r="C1050" s="238"/>
      <c r="D1050" s="238"/>
      <c r="E1050" s="238"/>
      <c r="F1050" s="238"/>
      <c r="G1050" s="238"/>
      <c r="K1050" s="371" t="s">
        <v>811</v>
      </c>
      <c r="L1050" s="371"/>
      <c r="M1050" s="371"/>
      <c r="N1050" s="371"/>
      <c r="O1050" s="371"/>
      <c r="P1050" s="371"/>
    </row>
    <row r="1051" spans="2:17">
      <c r="B1051" s="238"/>
      <c r="C1051" s="238"/>
      <c r="D1051" s="238"/>
      <c r="E1051" s="238"/>
      <c r="F1051" s="238"/>
      <c r="G1051" s="238"/>
      <c r="K1051" s="371" t="s">
        <v>950</v>
      </c>
      <c r="L1051" s="371"/>
      <c r="M1051" s="371"/>
      <c r="N1051" s="371"/>
      <c r="O1051" s="371"/>
      <c r="P1051" s="371"/>
    </row>
    <row r="1052" spans="2:17" ht="18.75">
      <c r="B1052" s="238"/>
      <c r="C1052" s="238"/>
      <c r="D1052" s="238"/>
      <c r="E1052" s="238"/>
      <c r="F1052" s="238"/>
      <c r="G1052" s="238"/>
      <c r="K1052" s="367" t="s">
        <v>1085</v>
      </c>
      <c r="L1052" s="367"/>
      <c r="M1052" s="367"/>
      <c r="N1052" s="367"/>
      <c r="O1052" s="367"/>
      <c r="P1052" s="368"/>
    </row>
    <row r="1053" spans="2:17" ht="25.5" customHeight="1">
      <c r="B1053" s="238"/>
      <c r="C1053" s="238"/>
      <c r="D1053" s="238"/>
      <c r="E1053" s="238"/>
      <c r="F1053" s="238"/>
      <c r="G1053" s="238"/>
      <c r="K1053" s="384" t="s">
        <v>951</v>
      </c>
      <c r="L1053" s="384"/>
      <c r="M1053" s="384"/>
      <c r="N1053" s="384"/>
      <c r="O1053" s="384"/>
      <c r="P1053" s="384"/>
    </row>
    <row r="1054" spans="2:17" ht="25.5" customHeight="1">
      <c r="B1054" s="238"/>
      <c r="C1054" s="238"/>
      <c r="D1054" s="238"/>
      <c r="E1054" s="238"/>
      <c r="F1054" s="238"/>
      <c r="G1054" s="238"/>
      <c r="K1054" s="384" t="s">
        <v>953</v>
      </c>
      <c r="L1054" s="384"/>
      <c r="M1054" s="384"/>
      <c r="N1054" s="384"/>
      <c r="O1054" s="384"/>
      <c r="P1054" s="339">
        <v>8403</v>
      </c>
      <c r="Q1054" s="349" t="s">
        <v>1118</v>
      </c>
    </row>
    <row r="1055" spans="2:17" ht="25.5" customHeight="1">
      <c r="B1055" s="238"/>
      <c r="C1055" s="238"/>
      <c r="D1055" s="238"/>
      <c r="E1055" s="238"/>
      <c r="F1055" s="238"/>
      <c r="G1055" s="238"/>
      <c r="K1055" s="384" t="s">
        <v>952</v>
      </c>
      <c r="L1055" s="384"/>
      <c r="M1055" s="384"/>
      <c r="N1055" s="384"/>
      <c r="O1055" s="384"/>
      <c r="P1055" s="384"/>
      <c r="Q1055" s="349"/>
    </row>
    <row r="1056" spans="2:17" ht="25.5" customHeight="1">
      <c r="B1056" s="238"/>
      <c r="C1056" s="238"/>
      <c r="D1056" s="238"/>
      <c r="E1056" s="238"/>
      <c r="F1056" s="238"/>
      <c r="G1056" s="238"/>
      <c r="K1056" s="384" t="s">
        <v>954</v>
      </c>
      <c r="L1056" s="384"/>
      <c r="M1056" s="384"/>
      <c r="N1056" s="384"/>
      <c r="O1056" s="384"/>
      <c r="P1056" s="339">
        <v>57</v>
      </c>
      <c r="Q1056" s="349" t="s">
        <v>1118</v>
      </c>
    </row>
    <row r="1057" spans="2:17" ht="25.5" customHeight="1">
      <c r="B1057" s="72"/>
      <c r="C1057" s="72"/>
      <c r="D1057" s="72"/>
      <c r="E1057" s="72"/>
      <c r="F1057" s="72"/>
      <c r="G1057" s="72"/>
      <c r="K1057" s="384" t="s">
        <v>955</v>
      </c>
      <c r="L1057" s="384"/>
      <c r="M1057" s="384"/>
      <c r="N1057" s="384"/>
      <c r="O1057" s="384"/>
      <c r="P1057" s="339">
        <v>29</v>
      </c>
      <c r="Q1057" s="349" t="s">
        <v>1118</v>
      </c>
    </row>
    <row r="1058" spans="2:17" ht="25.5" customHeight="1">
      <c r="B1058" s="237"/>
      <c r="C1058" s="237"/>
      <c r="D1058" s="237"/>
      <c r="E1058" s="237"/>
      <c r="F1058" s="237"/>
      <c r="G1058" s="237"/>
      <c r="K1058" s="247"/>
      <c r="L1058" s="247"/>
      <c r="M1058" s="247"/>
      <c r="N1058" s="247"/>
      <c r="O1058" s="247"/>
      <c r="P1058" s="243"/>
    </row>
    <row r="1059" spans="2:17" ht="15.75" customHeight="1">
      <c r="B1059" s="431" t="s">
        <v>811</v>
      </c>
      <c r="C1059" s="431"/>
      <c r="D1059" s="431"/>
      <c r="E1059" s="431"/>
      <c r="F1059" s="431"/>
      <c r="G1059" s="431"/>
      <c r="K1059" s="371" t="s">
        <v>815</v>
      </c>
      <c r="L1059" s="371"/>
      <c r="M1059" s="371"/>
      <c r="N1059" s="371"/>
      <c r="O1059" s="371"/>
      <c r="P1059" s="371"/>
    </row>
    <row r="1060" spans="2:17" ht="15.75" customHeight="1">
      <c r="B1060" s="431" t="s">
        <v>812</v>
      </c>
      <c r="C1060" s="431"/>
      <c r="D1060" s="431"/>
      <c r="E1060" s="431"/>
      <c r="F1060" s="431"/>
      <c r="G1060" s="431"/>
      <c r="K1060" s="371" t="s">
        <v>812</v>
      </c>
      <c r="L1060" s="371"/>
      <c r="M1060" s="371"/>
      <c r="N1060" s="371"/>
      <c r="O1060" s="371"/>
      <c r="P1060" s="371"/>
    </row>
    <row r="1061" spans="2:17" ht="15.75" customHeight="1">
      <c r="B1061" s="431" t="s">
        <v>813</v>
      </c>
      <c r="C1061" s="431"/>
      <c r="D1061" s="431"/>
      <c r="E1061" s="431"/>
      <c r="F1061" s="431"/>
      <c r="G1061" s="431"/>
      <c r="K1061" s="371" t="s">
        <v>813</v>
      </c>
      <c r="L1061" s="371"/>
      <c r="M1061" s="371"/>
      <c r="N1061" s="371"/>
      <c r="O1061" s="371"/>
      <c r="P1061" s="371"/>
    </row>
    <row r="1062" spans="2:17" ht="15.75" customHeight="1">
      <c r="B1062" s="431" t="s">
        <v>814</v>
      </c>
      <c r="C1062" s="431"/>
      <c r="D1062" s="431"/>
      <c r="E1062" s="431"/>
      <c r="F1062" s="431"/>
      <c r="G1062" s="431"/>
      <c r="K1062" s="371" t="s">
        <v>814</v>
      </c>
      <c r="L1062" s="371"/>
      <c r="M1062" s="371"/>
      <c r="N1062" s="371"/>
      <c r="O1062" s="371"/>
      <c r="P1062" s="371"/>
    </row>
    <row r="1063" spans="2:17" ht="35.25" customHeight="1">
      <c r="B1063" s="435" t="s">
        <v>928</v>
      </c>
      <c r="C1063" s="435"/>
      <c r="D1063" s="435"/>
      <c r="E1063" s="435"/>
      <c r="F1063" s="435"/>
      <c r="G1063" s="436"/>
      <c r="K1063" s="367" t="s">
        <v>1086</v>
      </c>
      <c r="L1063" s="367"/>
      <c r="M1063" s="367"/>
      <c r="N1063" s="367"/>
      <c r="O1063" s="367"/>
      <c r="P1063" s="368"/>
      <c r="Q1063" s="256" t="s">
        <v>310</v>
      </c>
    </row>
    <row r="1064" spans="2:17" ht="15.75" customHeight="1">
      <c r="B1064" s="431" t="s">
        <v>815</v>
      </c>
      <c r="C1064" s="431"/>
      <c r="D1064" s="431"/>
      <c r="E1064" s="431"/>
      <c r="F1064" s="431"/>
      <c r="G1064" s="431"/>
      <c r="K1064" s="371" t="s">
        <v>817</v>
      </c>
      <c r="L1064" s="371"/>
      <c r="M1064" s="371"/>
      <c r="N1064" s="371"/>
      <c r="O1064" s="371"/>
      <c r="P1064" s="371"/>
    </row>
    <row r="1065" spans="2:17" ht="15.75" customHeight="1">
      <c r="B1065" s="431" t="s">
        <v>816</v>
      </c>
      <c r="C1065" s="431"/>
      <c r="D1065" s="431"/>
      <c r="E1065" s="431"/>
      <c r="F1065" s="431"/>
      <c r="G1065" s="431"/>
      <c r="K1065" s="371" t="s">
        <v>816</v>
      </c>
      <c r="L1065" s="371"/>
      <c r="M1065" s="371"/>
      <c r="N1065" s="371"/>
      <c r="O1065" s="371"/>
      <c r="P1065" s="371"/>
    </row>
    <row r="1066" spans="2:17" ht="67.5" customHeight="1">
      <c r="B1066" s="435" t="s">
        <v>929</v>
      </c>
      <c r="C1066" s="435"/>
      <c r="D1066" s="435"/>
      <c r="E1066" s="435"/>
      <c r="F1066" s="435"/>
      <c r="G1066" s="436"/>
      <c r="K1066" s="367" t="s">
        <v>1087</v>
      </c>
      <c r="L1066" s="367"/>
      <c r="M1066" s="367"/>
      <c r="N1066" s="367"/>
      <c r="O1066" s="367"/>
      <c r="P1066" s="368"/>
      <c r="Q1066" s="256" t="s">
        <v>310</v>
      </c>
    </row>
    <row r="1067" spans="2:17" ht="15.75" customHeight="1">
      <c r="B1067" s="132"/>
      <c r="C1067" s="132"/>
      <c r="D1067" s="132"/>
      <c r="E1067" s="132"/>
      <c r="F1067" s="132"/>
      <c r="G1067" s="178"/>
      <c r="K1067" s="246"/>
      <c r="L1067" s="246"/>
      <c r="M1067" s="246"/>
      <c r="N1067" s="246"/>
      <c r="O1067" s="246"/>
      <c r="P1067" s="331"/>
    </row>
    <row r="1068" spans="2:17" ht="15.75" customHeight="1">
      <c r="B1068" s="431" t="s">
        <v>817</v>
      </c>
      <c r="C1068" s="431"/>
      <c r="D1068" s="431"/>
      <c r="E1068" s="431"/>
      <c r="F1068" s="431"/>
      <c r="G1068" s="431"/>
      <c r="K1068" s="361" t="s">
        <v>828</v>
      </c>
      <c r="L1068" s="361"/>
      <c r="M1068" s="361"/>
      <c r="N1068" s="361"/>
      <c r="O1068" s="361"/>
      <c r="P1068" s="361"/>
    </row>
    <row r="1069" spans="2:17" ht="15.75" customHeight="1">
      <c r="B1069" s="431" t="s">
        <v>818</v>
      </c>
      <c r="C1069" s="431"/>
      <c r="D1069" s="431"/>
      <c r="E1069" s="431"/>
      <c r="F1069" s="431"/>
      <c r="G1069" s="431"/>
      <c r="K1069" s="371" t="s">
        <v>818</v>
      </c>
      <c r="L1069" s="371"/>
      <c r="M1069" s="371"/>
      <c r="N1069" s="371"/>
      <c r="O1069" s="371"/>
      <c r="P1069" s="371"/>
    </row>
    <row r="1070" spans="2:17" ht="54" customHeight="1">
      <c r="B1070" s="438" t="s">
        <v>930</v>
      </c>
      <c r="C1070" s="438"/>
      <c r="D1070" s="438"/>
      <c r="E1070" s="438"/>
      <c r="F1070" s="438"/>
      <c r="G1070" s="378"/>
      <c r="K1070" s="362" t="s">
        <v>1088</v>
      </c>
      <c r="L1070" s="362"/>
      <c r="M1070" s="362"/>
      <c r="N1070" s="362"/>
      <c r="O1070" s="362"/>
      <c r="P1070" s="363"/>
      <c r="Q1070" s="256" t="s">
        <v>310</v>
      </c>
    </row>
    <row r="1071" spans="2:17" ht="15.75" customHeight="1">
      <c r="B1071" s="90" t="s">
        <v>819</v>
      </c>
      <c r="C1071" s="90"/>
      <c r="D1071" s="90"/>
      <c r="E1071" s="90"/>
      <c r="F1071" s="90"/>
      <c r="G1071" s="184"/>
      <c r="K1071" s="142" t="s">
        <v>819</v>
      </c>
      <c r="L1071" s="142"/>
      <c r="M1071" s="142"/>
      <c r="N1071" s="142"/>
      <c r="O1071" s="142"/>
      <c r="P1071" s="155"/>
    </row>
    <row r="1072" spans="2:17" ht="44.25" customHeight="1">
      <c r="B1072" s="438" t="s">
        <v>931</v>
      </c>
      <c r="C1072" s="438"/>
      <c r="D1072" s="438"/>
      <c r="E1072" s="438"/>
      <c r="F1072" s="438"/>
      <c r="G1072" s="378"/>
      <c r="K1072" s="362" t="s">
        <v>1089</v>
      </c>
      <c r="L1072" s="362"/>
      <c r="M1072" s="362"/>
      <c r="N1072" s="362"/>
      <c r="O1072" s="362"/>
      <c r="P1072" s="363"/>
      <c r="Q1072" s="256" t="s">
        <v>310</v>
      </c>
    </row>
    <row r="1073" spans="2:17" ht="63" customHeight="1">
      <c r="B1073" s="428" t="s">
        <v>820</v>
      </c>
      <c r="C1073" s="428"/>
      <c r="D1073" s="428"/>
      <c r="E1073" s="428"/>
      <c r="F1073" s="428"/>
      <c r="G1073" s="428"/>
      <c r="K1073" s="365" t="s">
        <v>820</v>
      </c>
      <c r="L1073" s="365"/>
      <c r="M1073" s="365"/>
      <c r="N1073" s="365"/>
      <c r="O1073" s="365"/>
      <c r="P1073" s="365"/>
    </row>
    <row r="1074" spans="2:17" ht="39" customHeight="1">
      <c r="B1074" s="363" t="s">
        <v>903</v>
      </c>
      <c r="C1074" s="363"/>
      <c r="D1074" s="363"/>
      <c r="E1074" s="363"/>
      <c r="F1074" s="363"/>
      <c r="G1074" s="363"/>
      <c r="K1074" s="363" t="s">
        <v>903</v>
      </c>
      <c r="L1074" s="363"/>
      <c r="M1074" s="363"/>
      <c r="N1074" s="363"/>
      <c r="O1074" s="363"/>
      <c r="P1074" s="363"/>
    </row>
    <row r="1075" spans="2:17" ht="67.5" customHeight="1">
      <c r="B1075" s="378" t="s">
        <v>821</v>
      </c>
      <c r="C1075" s="378"/>
      <c r="D1075" s="378"/>
      <c r="E1075" s="378"/>
      <c r="F1075" s="378"/>
      <c r="G1075" s="378"/>
      <c r="K1075" s="363" t="s">
        <v>821</v>
      </c>
      <c r="L1075" s="363"/>
      <c r="M1075" s="363"/>
      <c r="N1075" s="363"/>
      <c r="O1075" s="363"/>
      <c r="P1075" s="363"/>
    </row>
    <row r="1076" spans="2:17" ht="35.25" customHeight="1">
      <c r="B1076" s="435" t="s">
        <v>932</v>
      </c>
      <c r="C1076" s="435"/>
      <c r="D1076" s="435"/>
      <c r="E1076" s="435"/>
      <c r="F1076" s="435"/>
      <c r="G1076" s="436"/>
      <c r="K1076" s="367" t="s">
        <v>1090</v>
      </c>
      <c r="L1076" s="367"/>
      <c r="M1076" s="367"/>
      <c r="N1076" s="367"/>
      <c r="O1076" s="367"/>
      <c r="P1076" s="368"/>
      <c r="Q1076" s="256" t="s">
        <v>310</v>
      </c>
    </row>
    <row r="1077" spans="2:17">
      <c r="B1077" s="90" t="s">
        <v>822</v>
      </c>
      <c r="C1077" s="90"/>
      <c r="D1077" s="90"/>
      <c r="E1077" s="90"/>
      <c r="F1077" s="90"/>
      <c r="G1077" s="184"/>
      <c r="K1077" s="142" t="s">
        <v>822</v>
      </c>
      <c r="L1077" s="142"/>
      <c r="M1077" s="142"/>
      <c r="N1077" s="142"/>
      <c r="O1077" s="142"/>
      <c r="P1077" s="155"/>
    </row>
    <row r="1078" spans="2:17">
      <c r="B1078" s="90" t="s">
        <v>823</v>
      </c>
      <c r="C1078" s="90"/>
      <c r="D1078" s="90"/>
      <c r="E1078" s="90"/>
      <c r="F1078" s="90"/>
      <c r="G1078" s="184"/>
      <c r="K1078" s="142" t="s">
        <v>823</v>
      </c>
      <c r="L1078" s="142"/>
      <c r="M1078" s="142"/>
      <c r="N1078" s="142"/>
      <c r="O1078" s="142"/>
      <c r="P1078" s="155"/>
    </row>
    <row r="1079" spans="2:17">
      <c r="B1079" s="90" t="s">
        <v>824</v>
      </c>
      <c r="C1079" s="90"/>
      <c r="D1079" s="90"/>
      <c r="E1079" s="90"/>
      <c r="F1079" s="90"/>
      <c r="G1079" s="184"/>
      <c r="K1079" s="142" t="s">
        <v>824</v>
      </c>
      <c r="L1079" s="142"/>
      <c r="M1079" s="142"/>
      <c r="N1079" s="142"/>
      <c r="O1079" s="142"/>
      <c r="P1079" s="155"/>
    </row>
    <row r="1080" spans="2:17" ht="31.5" customHeight="1">
      <c r="B1080" s="436" t="s">
        <v>825</v>
      </c>
      <c r="C1080" s="436"/>
      <c r="D1080" s="436"/>
      <c r="E1080" s="436"/>
      <c r="F1080" s="436"/>
      <c r="G1080" s="436"/>
      <c r="K1080" s="368" t="s">
        <v>825</v>
      </c>
      <c r="L1080" s="368"/>
      <c r="M1080" s="368"/>
      <c r="N1080" s="368"/>
      <c r="O1080" s="368"/>
      <c r="P1080" s="368"/>
    </row>
    <row r="1081" spans="2:17" ht="35.25" customHeight="1">
      <c r="B1081" s="436" t="s">
        <v>826</v>
      </c>
      <c r="C1081" s="436"/>
      <c r="D1081" s="436"/>
      <c r="E1081" s="436"/>
      <c r="F1081" s="436"/>
      <c r="G1081" s="436"/>
      <c r="K1081" s="368" t="s">
        <v>826</v>
      </c>
      <c r="L1081" s="368"/>
      <c r="M1081" s="368"/>
      <c r="N1081" s="368"/>
      <c r="O1081" s="368"/>
      <c r="P1081" s="368"/>
    </row>
    <row r="1082" spans="2:17">
      <c r="B1082" s="180"/>
      <c r="C1082" s="180"/>
      <c r="D1082" s="180"/>
      <c r="E1082" s="180"/>
      <c r="F1082" s="180"/>
      <c r="G1082" s="180"/>
      <c r="K1082" s="248"/>
      <c r="L1082" s="248"/>
      <c r="M1082" s="248"/>
      <c r="N1082" s="248"/>
      <c r="O1082" s="248"/>
      <c r="P1082" s="248"/>
    </row>
    <row r="1083" spans="2:17" ht="49.5" customHeight="1">
      <c r="B1083" s="438" t="s">
        <v>933</v>
      </c>
      <c r="C1083" s="438"/>
      <c r="D1083" s="438"/>
      <c r="E1083" s="438"/>
      <c r="F1083" s="438"/>
      <c r="G1083" s="378"/>
      <c r="K1083" s="362" t="s">
        <v>1091</v>
      </c>
      <c r="L1083" s="362"/>
      <c r="M1083" s="362"/>
      <c r="N1083" s="362"/>
      <c r="O1083" s="362"/>
      <c r="P1083" s="363"/>
      <c r="Q1083" s="256" t="s">
        <v>310</v>
      </c>
    </row>
    <row r="1084" spans="2:17" ht="30" customHeight="1">
      <c r="B1084" s="436" t="s">
        <v>827</v>
      </c>
      <c r="C1084" s="436"/>
      <c r="D1084" s="436"/>
      <c r="E1084" s="436"/>
      <c r="F1084" s="436"/>
      <c r="G1084" s="436"/>
      <c r="K1084" s="368" t="s">
        <v>827</v>
      </c>
      <c r="L1084" s="368"/>
      <c r="M1084" s="368"/>
      <c r="N1084" s="368"/>
      <c r="O1084" s="368"/>
      <c r="P1084" s="368"/>
    </row>
    <row r="1085" spans="2:17">
      <c r="B1085" s="106"/>
      <c r="C1085" s="106"/>
      <c r="D1085" s="106"/>
      <c r="E1085" s="106"/>
      <c r="F1085" s="106"/>
      <c r="G1085" s="111"/>
      <c r="K1085" s="247"/>
      <c r="L1085" s="247"/>
      <c r="M1085" s="247"/>
      <c r="N1085" s="247"/>
      <c r="O1085" s="247"/>
      <c r="P1085" s="211"/>
    </row>
    <row r="1086" spans="2:17">
      <c r="B1086" s="415" t="s">
        <v>828</v>
      </c>
      <c r="C1086" s="415"/>
      <c r="D1086" s="415"/>
      <c r="E1086" s="415"/>
      <c r="F1086" s="415"/>
      <c r="G1086" s="415"/>
      <c r="K1086" s="361" t="s">
        <v>830</v>
      </c>
      <c r="L1086" s="361"/>
      <c r="M1086" s="361"/>
      <c r="N1086" s="361"/>
      <c r="O1086" s="361"/>
      <c r="P1086" s="361"/>
    </row>
    <row r="1087" spans="2:17">
      <c r="B1087" s="415" t="s">
        <v>829</v>
      </c>
      <c r="C1087" s="415"/>
      <c r="D1087" s="415"/>
      <c r="E1087" s="415"/>
      <c r="F1087" s="415"/>
      <c r="G1087" s="415"/>
      <c r="K1087" s="361" t="s">
        <v>829</v>
      </c>
      <c r="L1087" s="361"/>
      <c r="M1087" s="361"/>
      <c r="N1087" s="361"/>
      <c r="O1087" s="361"/>
      <c r="P1087" s="361"/>
    </row>
    <row r="1088" spans="2:17" ht="32.25" customHeight="1">
      <c r="B1088" s="435" t="s">
        <v>934</v>
      </c>
      <c r="C1088" s="435"/>
      <c r="D1088" s="435"/>
      <c r="E1088" s="435"/>
      <c r="F1088" s="435"/>
      <c r="G1088" s="436"/>
      <c r="K1088" s="367" t="s">
        <v>1092</v>
      </c>
      <c r="L1088" s="367"/>
      <c r="M1088" s="367"/>
      <c r="N1088" s="367"/>
      <c r="O1088" s="367"/>
      <c r="P1088" s="368"/>
      <c r="Q1088" s="256" t="s">
        <v>310</v>
      </c>
    </row>
    <row r="1089" spans="2:17">
      <c r="B1089" s="192"/>
      <c r="C1089" s="192"/>
      <c r="D1089" s="192"/>
      <c r="E1089" s="192"/>
      <c r="F1089" s="192"/>
      <c r="G1089" s="180"/>
      <c r="K1089" s="249"/>
      <c r="L1089" s="249"/>
      <c r="M1089" s="249"/>
      <c r="N1089" s="249"/>
      <c r="O1089" s="249"/>
      <c r="P1089" s="248"/>
    </row>
    <row r="1090" spans="2:17">
      <c r="B1090" s="415" t="s">
        <v>830</v>
      </c>
      <c r="C1090" s="415"/>
      <c r="D1090" s="415"/>
      <c r="E1090" s="415"/>
      <c r="F1090" s="415"/>
      <c r="G1090" s="415"/>
      <c r="K1090" s="360" t="s">
        <v>833</v>
      </c>
      <c r="L1090" s="360"/>
      <c r="M1090" s="360"/>
      <c r="N1090" s="360"/>
      <c r="O1090" s="360"/>
      <c r="P1090" s="360"/>
    </row>
    <row r="1091" spans="2:17">
      <c r="B1091" s="415" t="s">
        <v>831</v>
      </c>
      <c r="C1091" s="415"/>
      <c r="D1091" s="415"/>
      <c r="E1091" s="415"/>
      <c r="F1091" s="415"/>
      <c r="G1091" s="415"/>
      <c r="K1091" s="361" t="s">
        <v>831</v>
      </c>
      <c r="L1091" s="361"/>
      <c r="M1091" s="361"/>
      <c r="N1091" s="361"/>
      <c r="O1091" s="361"/>
      <c r="P1091" s="361"/>
    </row>
    <row r="1092" spans="2:17" ht="30.75" customHeight="1">
      <c r="B1092" s="435" t="s">
        <v>935</v>
      </c>
      <c r="C1092" s="435"/>
      <c r="D1092" s="435"/>
      <c r="E1092" s="435"/>
      <c r="F1092" s="435"/>
      <c r="G1092" s="436"/>
      <c r="K1092" s="367" t="s">
        <v>1093</v>
      </c>
      <c r="L1092" s="367"/>
      <c r="M1092" s="367"/>
      <c r="N1092" s="367"/>
      <c r="O1092" s="367"/>
      <c r="P1092" s="368"/>
      <c r="Q1092" s="256" t="s">
        <v>310</v>
      </c>
    </row>
    <row r="1093" spans="2:17">
      <c r="B1093" s="90"/>
      <c r="C1093" s="90"/>
      <c r="D1093" s="90"/>
      <c r="E1093" s="90"/>
      <c r="F1093" s="90"/>
      <c r="G1093" s="184"/>
      <c r="K1093" s="142"/>
      <c r="L1093" s="142"/>
      <c r="M1093" s="142"/>
      <c r="N1093" s="142"/>
      <c r="O1093" s="142"/>
      <c r="P1093" s="155"/>
    </row>
    <row r="1094" spans="2:17" ht="15.75" hidden="1" customHeight="1">
      <c r="B1094" s="193" t="s">
        <v>832</v>
      </c>
      <c r="C1094" s="90"/>
      <c r="D1094" s="90"/>
      <c r="E1094" s="90"/>
      <c r="F1094" s="90"/>
      <c r="G1094" s="184"/>
      <c r="K1094" s="340" t="s">
        <v>832</v>
      </c>
      <c r="L1094" s="142"/>
      <c r="M1094" s="142"/>
      <c r="N1094" s="142"/>
      <c r="O1094" s="142"/>
      <c r="P1094" s="155"/>
    </row>
    <row r="1095" spans="2:17" ht="15.75" customHeight="1">
      <c r="B1095" s="446" t="s">
        <v>833</v>
      </c>
      <c r="C1095" s="446"/>
      <c r="D1095" s="446"/>
      <c r="E1095" s="446"/>
      <c r="F1095" s="446"/>
      <c r="G1095" s="446"/>
      <c r="K1095" s="361" t="s">
        <v>873</v>
      </c>
      <c r="L1095" s="361"/>
      <c r="M1095" s="361"/>
      <c r="N1095" s="361"/>
      <c r="O1095" s="361"/>
      <c r="P1095" s="361"/>
    </row>
    <row r="1096" spans="2:17" ht="15.75" customHeight="1">
      <c r="B1096" s="446" t="s">
        <v>834</v>
      </c>
      <c r="C1096" s="446"/>
      <c r="D1096" s="446"/>
      <c r="E1096" s="446"/>
      <c r="F1096" s="446"/>
      <c r="G1096" s="446"/>
      <c r="K1096" s="360" t="s">
        <v>834</v>
      </c>
      <c r="L1096" s="360"/>
      <c r="M1096" s="360"/>
      <c r="N1096" s="360"/>
      <c r="O1096" s="360"/>
      <c r="P1096" s="360"/>
    </row>
    <row r="1097" spans="2:17" ht="15.75" customHeight="1">
      <c r="B1097" s="446" t="s">
        <v>122</v>
      </c>
      <c r="C1097" s="446"/>
      <c r="D1097" s="446"/>
      <c r="E1097" s="446"/>
      <c r="F1097" s="446"/>
      <c r="G1097" s="446"/>
      <c r="K1097" s="360" t="s">
        <v>122</v>
      </c>
      <c r="L1097" s="360"/>
      <c r="M1097" s="360"/>
      <c r="N1097" s="360"/>
      <c r="O1097" s="360"/>
      <c r="P1097" s="360"/>
    </row>
    <row r="1098" spans="2:17" ht="15.75" customHeight="1">
      <c r="B1098" s="446" t="s">
        <v>835</v>
      </c>
      <c r="C1098" s="446"/>
      <c r="D1098" s="446"/>
      <c r="E1098" s="446"/>
      <c r="F1098" s="446"/>
      <c r="G1098" s="446"/>
      <c r="K1098" s="360" t="s">
        <v>835</v>
      </c>
      <c r="L1098" s="360"/>
      <c r="M1098" s="360"/>
      <c r="N1098" s="360"/>
      <c r="O1098" s="360"/>
      <c r="P1098" s="360"/>
    </row>
    <row r="1099" spans="2:17" ht="86.25" customHeight="1">
      <c r="B1099" s="378" t="s">
        <v>936</v>
      </c>
      <c r="C1099" s="378"/>
      <c r="D1099" s="378"/>
      <c r="E1099" s="378"/>
      <c r="F1099" s="378"/>
      <c r="G1099" s="378"/>
      <c r="H1099" s="5"/>
      <c r="K1099" s="378" t="s">
        <v>1119</v>
      </c>
      <c r="L1099" s="378"/>
      <c r="M1099" s="378"/>
      <c r="N1099" s="378"/>
      <c r="O1099" s="378"/>
      <c r="P1099" s="378"/>
      <c r="Q1099" s="318" t="s">
        <v>310</v>
      </c>
    </row>
    <row r="1100" spans="2:17" ht="50.25" customHeight="1">
      <c r="B1100" s="378" t="s">
        <v>937</v>
      </c>
      <c r="C1100" s="378"/>
      <c r="D1100" s="378"/>
      <c r="E1100" s="378"/>
      <c r="F1100" s="378"/>
      <c r="G1100" s="378"/>
      <c r="H1100" s="5"/>
      <c r="K1100" s="378" t="s">
        <v>937</v>
      </c>
      <c r="L1100" s="378"/>
      <c r="M1100" s="378"/>
      <c r="N1100" s="378"/>
      <c r="O1100" s="378"/>
      <c r="P1100" s="378"/>
      <c r="Q1100" s="318" t="s">
        <v>310</v>
      </c>
    </row>
    <row r="1101" spans="2:17" ht="50.25" customHeight="1">
      <c r="B1101" s="378" t="s">
        <v>836</v>
      </c>
      <c r="C1101" s="378"/>
      <c r="D1101" s="378"/>
      <c r="E1101" s="378"/>
      <c r="F1101" s="378"/>
      <c r="G1101" s="378"/>
      <c r="H1101" s="5"/>
      <c r="K1101" s="363" t="s">
        <v>1094</v>
      </c>
      <c r="L1101" s="363"/>
      <c r="M1101" s="363"/>
      <c r="N1101" s="363"/>
      <c r="O1101" s="363"/>
      <c r="P1101" s="363"/>
      <c r="Q1101" s="256" t="s">
        <v>310</v>
      </c>
    </row>
    <row r="1102" spans="2:17" ht="15.75" customHeight="1">
      <c r="B1102" s="431" t="s">
        <v>304</v>
      </c>
      <c r="C1102" s="431"/>
      <c r="D1102" s="431"/>
      <c r="E1102" s="431"/>
      <c r="F1102" s="431"/>
      <c r="G1102" s="431"/>
      <c r="K1102" s="371" t="s">
        <v>304</v>
      </c>
      <c r="L1102" s="371"/>
      <c r="M1102" s="371"/>
      <c r="N1102" s="371"/>
      <c r="O1102" s="371"/>
      <c r="P1102" s="371"/>
    </row>
    <row r="1103" spans="2:17" ht="30" customHeight="1">
      <c r="B1103" s="431" t="s">
        <v>837</v>
      </c>
      <c r="C1103" s="431"/>
      <c r="D1103" s="431"/>
      <c r="E1103" s="431"/>
      <c r="F1103" s="431"/>
      <c r="G1103" s="431"/>
      <c r="K1103" s="371" t="s">
        <v>837</v>
      </c>
      <c r="L1103" s="371"/>
      <c r="M1103" s="371"/>
      <c r="N1103" s="371"/>
      <c r="O1103" s="371"/>
      <c r="P1103" s="371"/>
    </row>
    <row r="1104" spans="2:17" ht="60.75" customHeight="1">
      <c r="B1104" s="438" t="s">
        <v>838</v>
      </c>
      <c r="C1104" s="378"/>
      <c r="D1104" s="378"/>
      <c r="E1104" s="378"/>
      <c r="F1104" s="378"/>
      <c r="G1104" s="378"/>
      <c r="K1104" s="362" t="s">
        <v>1095</v>
      </c>
      <c r="L1104" s="363"/>
      <c r="M1104" s="363"/>
      <c r="N1104" s="363"/>
      <c r="O1104" s="363"/>
      <c r="P1104" s="363"/>
      <c r="Q1104" s="341" t="s">
        <v>310</v>
      </c>
    </row>
    <row r="1105" spans="2:17" ht="60.75" customHeight="1">
      <c r="B1105" s="378" t="s">
        <v>839</v>
      </c>
      <c r="C1105" s="378"/>
      <c r="D1105" s="378"/>
      <c r="E1105" s="378"/>
      <c r="F1105" s="378"/>
      <c r="G1105" s="378"/>
      <c r="K1105" s="363" t="s">
        <v>839</v>
      </c>
      <c r="L1105" s="363"/>
      <c r="M1105" s="363"/>
      <c r="N1105" s="363"/>
      <c r="O1105" s="363"/>
      <c r="P1105" s="363"/>
    </row>
    <row r="1106" spans="2:17" ht="60.75" customHeight="1">
      <c r="B1106" s="378" t="s">
        <v>840</v>
      </c>
      <c r="C1106" s="378"/>
      <c r="D1106" s="378"/>
      <c r="E1106" s="378"/>
      <c r="F1106" s="378"/>
      <c r="G1106" s="378"/>
      <c r="K1106" s="363" t="s">
        <v>840</v>
      </c>
      <c r="L1106" s="363"/>
      <c r="M1106" s="363"/>
      <c r="N1106" s="363"/>
      <c r="O1106" s="363"/>
      <c r="P1106" s="363"/>
    </row>
    <row r="1107" spans="2:17" ht="60.75" customHeight="1">
      <c r="B1107" s="378" t="s">
        <v>841</v>
      </c>
      <c r="C1107" s="378"/>
      <c r="D1107" s="378"/>
      <c r="E1107" s="378"/>
      <c r="F1107" s="378"/>
      <c r="G1107" s="378"/>
      <c r="K1107" s="363" t="s">
        <v>841</v>
      </c>
      <c r="L1107" s="363"/>
      <c r="M1107" s="363"/>
      <c r="N1107" s="363"/>
      <c r="O1107" s="363"/>
      <c r="P1107" s="363"/>
    </row>
    <row r="1108" spans="2:17" ht="84.75" customHeight="1">
      <c r="B1108" s="378" t="s">
        <v>938</v>
      </c>
      <c r="C1108" s="378"/>
      <c r="D1108" s="378"/>
      <c r="E1108" s="378"/>
      <c r="F1108" s="378"/>
      <c r="G1108" s="378"/>
      <c r="K1108" s="363" t="s">
        <v>938</v>
      </c>
      <c r="L1108" s="363"/>
      <c r="M1108" s="363"/>
      <c r="N1108" s="363"/>
      <c r="O1108" s="363"/>
      <c r="P1108" s="363"/>
    </row>
    <row r="1109" spans="2:17" ht="69.75" customHeight="1">
      <c r="B1109" s="378" t="s">
        <v>939</v>
      </c>
      <c r="C1109" s="378"/>
      <c r="D1109" s="378"/>
      <c r="E1109" s="378"/>
      <c r="F1109" s="378"/>
      <c r="G1109" s="378"/>
      <c r="K1109" s="363" t="s">
        <v>939</v>
      </c>
      <c r="L1109" s="363"/>
      <c r="M1109" s="363"/>
      <c r="N1109" s="363"/>
      <c r="O1109" s="363"/>
      <c r="P1109" s="363"/>
    </row>
    <row r="1110" spans="2:17" ht="86.25" customHeight="1">
      <c r="B1110" s="378" t="s">
        <v>940</v>
      </c>
      <c r="C1110" s="378"/>
      <c r="D1110" s="378"/>
      <c r="E1110" s="378"/>
      <c r="F1110" s="378"/>
      <c r="G1110" s="378"/>
      <c r="K1110" s="363" t="s">
        <v>940</v>
      </c>
      <c r="L1110" s="363"/>
      <c r="M1110" s="363"/>
      <c r="N1110" s="363"/>
      <c r="O1110" s="363"/>
      <c r="P1110" s="363"/>
    </row>
    <row r="1111" spans="2:17" ht="33.75" customHeight="1">
      <c r="B1111" s="378" t="s">
        <v>842</v>
      </c>
      <c r="C1111" s="378"/>
      <c r="D1111" s="378"/>
      <c r="E1111" s="378"/>
      <c r="F1111" s="378"/>
      <c r="G1111" s="378"/>
      <c r="H1111" s="5"/>
      <c r="K1111" s="363" t="s">
        <v>842</v>
      </c>
      <c r="L1111" s="363"/>
      <c r="M1111" s="363"/>
      <c r="N1111" s="363"/>
      <c r="O1111" s="363"/>
      <c r="P1111" s="363"/>
    </row>
    <row r="1112" spans="2:17" ht="15.75" customHeight="1">
      <c r="B1112" s="131"/>
      <c r="C1112" s="131"/>
      <c r="D1112" s="131"/>
      <c r="E1112" s="131"/>
      <c r="F1112" s="131"/>
      <c r="G1112" s="187"/>
      <c r="H1112" s="5"/>
      <c r="K1112" s="144"/>
      <c r="L1112" s="144"/>
      <c r="M1112" s="144"/>
      <c r="N1112" s="144"/>
      <c r="O1112" s="144"/>
      <c r="P1112" s="336"/>
    </row>
    <row r="1113" spans="2:17" ht="15.75" customHeight="1">
      <c r="B1113" s="431" t="s">
        <v>313</v>
      </c>
      <c r="C1113" s="431"/>
      <c r="D1113" s="431"/>
      <c r="E1113" s="431"/>
      <c r="F1113" s="431"/>
      <c r="G1113" s="431"/>
      <c r="H1113" s="5"/>
      <c r="K1113" s="371" t="s">
        <v>313</v>
      </c>
      <c r="L1113" s="371"/>
      <c r="M1113" s="371"/>
      <c r="N1113" s="371"/>
      <c r="O1113" s="371"/>
      <c r="P1113" s="371"/>
    </row>
    <row r="1114" spans="2:17" ht="19.5" customHeight="1">
      <c r="B1114" s="431" t="s">
        <v>843</v>
      </c>
      <c r="C1114" s="431"/>
      <c r="D1114" s="431"/>
      <c r="E1114" s="431"/>
      <c r="F1114" s="431"/>
      <c r="G1114" s="431"/>
      <c r="H1114" s="5"/>
      <c r="K1114" s="371" t="s">
        <v>843</v>
      </c>
      <c r="L1114" s="371"/>
      <c r="M1114" s="371"/>
      <c r="N1114" s="371"/>
      <c r="O1114" s="371"/>
      <c r="P1114" s="371"/>
    </row>
    <row r="1115" spans="2:17" ht="33" customHeight="1">
      <c r="B1115" s="435" t="s">
        <v>941</v>
      </c>
      <c r="C1115" s="436"/>
      <c r="D1115" s="436"/>
      <c r="E1115" s="436"/>
      <c r="F1115" s="436"/>
      <c r="G1115" s="436"/>
      <c r="H1115" s="5"/>
      <c r="K1115" s="367" t="s">
        <v>1096</v>
      </c>
      <c r="L1115" s="368"/>
      <c r="M1115" s="368"/>
      <c r="N1115" s="368"/>
      <c r="O1115" s="368"/>
      <c r="P1115" s="368"/>
      <c r="Q1115" s="256" t="s">
        <v>310</v>
      </c>
    </row>
    <row r="1116" spans="2:17">
      <c r="B1116" s="90"/>
      <c r="C1116" s="90"/>
      <c r="D1116" s="90"/>
      <c r="E1116" s="90"/>
      <c r="F1116" s="90"/>
      <c r="G1116" s="184"/>
      <c r="H1116" s="5"/>
      <c r="K1116" s="142"/>
      <c r="L1116" s="142"/>
      <c r="M1116" s="142"/>
      <c r="N1116" s="142"/>
      <c r="O1116" s="142"/>
      <c r="P1116" s="155"/>
    </row>
    <row r="1117" spans="2:17" ht="15.75" customHeight="1">
      <c r="B1117" s="431" t="s">
        <v>320</v>
      </c>
      <c r="C1117" s="431"/>
      <c r="D1117" s="431"/>
      <c r="E1117" s="431"/>
      <c r="F1117" s="431"/>
      <c r="G1117" s="431"/>
      <c r="H1117" s="5"/>
      <c r="K1117" s="371" t="s">
        <v>320</v>
      </c>
      <c r="L1117" s="371"/>
      <c r="M1117" s="371"/>
      <c r="N1117" s="371"/>
      <c r="O1117" s="371"/>
      <c r="P1117" s="371"/>
    </row>
    <row r="1118" spans="2:17" ht="12.75" customHeight="1">
      <c r="B1118" s="431" t="s">
        <v>586</v>
      </c>
      <c r="C1118" s="431"/>
      <c r="D1118" s="431"/>
      <c r="E1118" s="431"/>
      <c r="F1118" s="431"/>
      <c r="G1118" s="431"/>
      <c r="H1118" s="5"/>
      <c r="K1118" s="371" t="s">
        <v>586</v>
      </c>
      <c r="L1118" s="371"/>
      <c r="M1118" s="371"/>
      <c r="N1118" s="371"/>
      <c r="O1118" s="371"/>
      <c r="P1118" s="371"/>
    </row>
    <row r="1119" spans="2:17" ht="39" customHeight="1">
      <c r="B1119" s="438" t="s">
        <v>942</v>
      </c>
      <c r="C1119" s="378"/>
      <c r="D1119" s="378"/>
      <c r="E1119" s="378"/>
      <c r="F1119" s="378"/>
      <c r="G1119" s="378"/>
      <c r="H1119" s="5"/>
      <c r="I1119" s="234"/>
      <c r="K1119" s="362" t="s">
        <v>1097</v>
      </c>
      <c r="L1119" s="363"/>
      <c r="M1119" s="363"/>
      <c r="N1119" s="363"/>
      <c r="O1119" s="363"/>
      <c r="P1119" s="363"/>
      <c r="Q1119" s="256" t="s">
        <v>310</v>
      </c>
    </row>
    <row r="1120" spans="2:17">
      <c r="B1120" s="132"/>
      <c r="C1120" s="72"/>
      <c r="D1120" s="72"/>
      <c r="E1120" s="72"/>
      <c r="F1120" s="72"/>
      <c r="G1120" s="72"/>
      <c r="H1120" s="5"/>
      <c r="K1120" s="246"/>
      <c r="L1120" s="243"/>
      <c r="M1120" s="243"/>
      <c r="N1120" s="243"/>
      <c r="O1120" s="243"/>
      <c r="P1120" s="243"/>
    </row>
    <row r="1121" spans="2:17" ht="15.75" hidden="1" customHeight="1">
      <c r="B1121" s="74"/>
      <c r="C1121" s="74"/>
      <c r="D1121" s="74"/>
      <c r="E1121" s="74"/>
      <c r="F1121" s="74"/>
      <c r="G1121" s="75"/>
      <c r="K1121" s="250"/>
      <c r="L1121" s="250"/>
      <c r="M1121" s="250"/>
      <c r="N1121" s="250"/>
      <c r="O1121" s="250"/>
      <c r="P1121" s="151"/>
    </row>
    <row r="1122" spans="2:17" ht="15.75" hidden="1" customHeight="1">
      <c r="B1122" s="74"/>
      <c r="C1122" s="74"/>
      <c r="D1122" s="74"/>
      <c r="E1122" s="74"/>
      <c r="F1122" s="74"/>
      <c r="G1122" s="75"/>
      <c r="K1122" s="250"/>
      <c r="L1122" s="250"/>
      <c r="M1122" s="250"/>
      <c r="N1122" s="250"/>
      <c r="O1122" s="250"/>
      <c r="P1122" s="151"/>
    </row>
    <row r="1123" spans="2:17" ht="12.75" hidden="1" customHeight="1">
      <c r="B1123" s="74"/>
      <c r="C1123" s="74"/>
      <c r="D1123" s="74"/>
      <c r="E1123" s="74"/>
      <c r="F1123" s="74"/>
      <c r="G1123" s="75"/>
      <c r="K1123" s="250"/>
      <c r="L1123" s="250"/>
      <c r="M1123" s="250"/>
      <c r="N1123" s="250"/>
      <c r="O1123" s="250"/>
      <c r="P1123" s="151"/>
    </row>
    <row r="1124" spans="2:17" ht="15.75" hidden="1" customHeight="1">
      <c r="B1124" s="74"/>
      <c r="C1124" s="74"/>
      <c r="D1124" s="74"/>
      <c r="E1124" s="74"/>
      <c r="F1124" s="74"/>
      <c r="G1124" s="75"/>
      <c r="K1124" s="250"/>
      <c r="L1124" s="250"/>
      <c r="M1124" s="250"/>
      <c r="N1124" s="250"/>
      <c r="O1124" s="250"/>
      <c r="P1124" s="151"/>
    </row>
    <row r="1125" spans="2:17" ht="59.25" hidden="1" customHeight="1">
      <c r="B1125" s="6"/>
      <c r="C1125" s="6"/>
      <c r="D1125" s="6"/>
      <c r="E1125" s="6"/>
      <c r="F1125" s="6"/>
      <c r="G1125" s="6"/>
      <c r="K1125" s="52"/>
      <c r="L1125" s="52"/>
      <c r="M1125" s="52"/>
      <c r="N1125" s="52"/>
      <c r="O1125" s="52"/>
      <c r="P1125" s="52"/>
    </row>
    <row r="1126" spans="2:17" ht="15.75" customHeight="1">
      <c r="B1126" s="431" t="s">
        <v>944</v>
      </c>
      <c r="C1126" s="431"/>
      <c r="D1126" s="431"/>
      <c r="E1126" s="431"/>
      <c r="F1126" s="431"/>
      <c r="G1126" s="431"/>
      <c r="K1126" s="371" t="s">
        <v>944</v>
      </c>
      <c r="L1126" s="371"/>
      <c r="M1126" s="371"/>
      <c r="N1126" s="371"/>
      <c r="O1126" s="371"/>
      <c r="P1126" s="371"/>
    </row>
    <row r="1127" spans="2:17" ht="12.75" customHeight="1">
      <c r="B1127" s="431" t="s">
        <v>844</v>
      </c>
      <c r="C1127" s="431"/>
      <c r="D1127" s="431"/>
      <c r="E1127" s="431"/>
      <c r="F1127" s="431"/>
      <c r="G1127" s="431"/>
      <c r="K1127" s="371" t="s">
        <v>844</v>
      </c>
      <c r="L1127" s="371"/>
      <c r="M1127" s="371"/>
      <c r="N1127" s="371"/>
      <c r="O1127" s="371"/>
      <c r="P1127" s="371"/>
    </row>
    <row r="1128" spans="2:17" ht="70.5" customHeight="1">
      <c r="B1128" s="438" t="s">
        <v>943</v>
      </c>
      <c r="C1128" s="378"/>
      <c r="D1128" s="378"/>
      <c r="E1128" s="378"/>
      <c r="F1128" s="378"/>
      <c r="G1128" s="378"/>
      <c r="K1128" s="362" t="s">
        <v>1098</v>
      </c>
      <c r="L1128" s="363"/>
      <c r="M1128" s="363"/>
      <c r="N1128" s="363"/>
      <c r="O1128" s="363"/>
      <c r="P1128" s="363"/>
      <c r="Q1128" s="256" t="s">
        <v>310</v>
      </c>
    </row>
    <row r="1129" spans="2:17">
      <c r="B1129" s="132"/>
      <c r="C1129" s="72"/>
      <c r="D1129" s="72"/>
      <c r="E1129" s="72"/>
      <c r="F1129" s="72"/>
      <c r="G1129" s="72"/>
      <c r="K1129" s="246"/>
      <c r="L1129" s="243"/>
      <c r="M1129" s="243"/>
      <c r="N1129" s="243"/>
      <c r="O1129" s="243"/>
      <c r="P1129" s="243"/>
    </row>
    <row r="1130" spans="2:17">
      <c r="B1130" s="90" t="s">
        <v>845</v>
      </c>
      <c r="C1130" s="72"/>
      <c r="D1130" s="72"/>
      <c r="E1130" s="72"/>
      <c r="F1130" s="72"/>
      <c r="G1130" s="72"/>
      <c r="K1130" s="142" t="s">
        <v>1099</v>
      </c>
      <c r="L1130" s="243"/>
      <c r="M1130" s="243"/>
      <c r="N1130" s="243"/>
      <c r="O1130" s="243"/>
      <c r="P1130" s="243"/>
    </row>
    <row r="1131" spans="2:17">
      <c r="B1131" s="90" t="s">
        <v>846</v>
      </c>
      <c r="C1131" s="72"/>
      <c r="D1131" s="72"/>
      <c r="E1131" s="72"/>
      <c r="F1131" s="72"/>
      <c r="G1131" s="72"/>
      <c r="K1131" s="142" t="s">
        <v>1100</v>
      </c>
      <c r="L1131" s="243"/>
      <c r="M1131" s="243"/>
      <c r="N1131" s="243"/>
      <c r="O1131" s="243"/>
      <c r="P1131" s="243"/>
    </row>
    <row r="1132" spans="2:17">
      <c r="B1132" s="90" t="s">
        <v>847</v>
      </c>
      <c r="C1132" s="72"/>
      <c r="D1132" s="72"/>
      <c r="E1132" s="72"/>
      <c r="F1132" s="72"/>
      <c r="G1132" s="72"/>
      <c r="K1132" s="142" t="s">
        <v>1101</v>
      </c>
      <c r="L1132" s="243"/>
      <c r="M1132" s="243"/>
      <c r="N1132" s="243"/>
      <c r="O1132" s="243"/>
      <c r="P1132" s="243"/>
    </row>
    <row r="1133" spans="2:17" ht="15.75" customHeight="1">
      <c r="B1133" s="90" t="s">
        <v>848</v>
      </c>
      <c r="C1133" s="72"/>
      <c r="D1133" s="72"/>
      <c r="E1133" s="72"/>
      <c r="F1133" s="72"/>
      <c r="G1133" s="72"/>
      <c r="K1133" s="142" t="s">
        <v>1102</v>
      </c>
      <c r="L1133" s="243"/>
      <c r="M1133" s="243"/>
      <c r="N1133" s="243"/>
      <c r="O1133" s="243"/>
      <c r="P1133" s="243"/>
    </row>
    <row r="1134" spans="2:17" ht="34.5" customHeight="1">
      <c r="B1134" s="378" t="s">
        <v>849</v>
      </c>
      <c r="C1134" s="378"/>
      <c r="D1134" s="378"/>
      <c r="E1134" s="378"/>
      <c r="F1134" s="378"/>
      <c r="G1134" s="378"/>
      <c r="K1134" s="363" t="s">
        <v>1103</v>
      </c>
      <c r="L1134" s="363"/>
      <c r="M1134" s="363"/>
      <c r="N1134" s="363"/>
      <c r="O1134" s="363"/>
      <c r="P1134" s="363"/>
    </row>
    <row r="1135" spans="2:17">
      <c r="B1135" s="90" t="s">
        <v>850</v>
      </c>
      <c r="C1135" s="72"/>
      <c r="D1135" s="72"/>
      <c r="E1135" s="72"/>
      <c r="F1135" s="72"/>
      <c r="G1135" s="72"/>
      <c r="K1135" s="142" t="s">
        <v>1104</v>
      </c>
      <c r="L1135" s="243"/>
      <c r="M1135" s="243"/>
      <c r="N1135" s="243"/>
      <c r="O1135" s="243"/>
      <c r="P1135" s="243"/>
    </row>
    <row r="1136" spans="2:17">
      <c r="B1136" s="194" t="s">
        <v>851</v>
      </c>
      <c r="C1136" s="185"/>
      <c r="D1136" s="185"/>
      <c r="E1136" s="72"/>
      <c r="F1136" s="72"/>
      <c r="G1136" s="72"/>
      <c r="K1136" s="342" t="s">
        <v>1105</v>
      </c>
      <c r="L1136" s="334"/>
      <c r="M1136" s="334"/>
      <c r="N1136" s="243"/>
      <c r="O1136" s="243"/>
      <c r="P1136" s="243"/>
    </row>
    <row r="1137" spans="2:16">
      <c r="B1137" s="194" t="s">
        <v>852</v>
      </c>
      <c r="C1137" s="185"/>
      <c r="D1137" s="185"/>
      <c r="E1137" s="72"/>
      <c r="F1137" s="72"/>
      <c r="G1137" s="72"/>
      <c r="K1137" s="342" t="s">
        <v>1106</v>
      </c>
      <c r="L1137" s="334"/>
      <c r="M1137" s="334"/>
      <c r="N1137" s="243"/>
      <c r="O1137" s="243"/>
      <c r="P1137" s="243"/>
    </row>
    <row r="1138" spans="2:16">
      <c r="B1138" s="194" t="s">
        <v>853</v>
      </c>
      <c r="C1138" s="185"/>
      <c r="D1138" s="185"/>
      <c r="E1138" s="72"/>
      <c r="F1138" s="72"/>
      <c r="G1138" s="72"/>
      <c r="K1138" s="342" t="s">
        <v>1107</v>
      </c>
      <c r="L1138" s="334"/>
      <c r="M1138" s="334"/>
      <c r="N1138" s="243"/>
      <c r="O1138" s="243"/>
      <c r="P1138" s="243"/>
    </row>
    <row r="1139" spans="2:16" ht="15.75" customHeight="1">
      <c r="B1139" s="194" t="s">
        <v>854</v>
      </c>
      <c r="C1139" s="185"/>
      <c r="D1139" s="185"/>
      <c r="E1139" s="72"/>
      <c r="F1139" s="72"/>
      <c r="G1139" s="72"/>
      <c r="K1139" s="342" t="s">
        <v>1108</v>
      </c>
      <c r="L1139" s="334"/>
      <c r="M1139" s="334"/>
      <c r="N1139" s="243"/>
      <c r="O1139" s="243"/>
      <c r="P1139" s="243"/>
    </row>
    <row r="1140" spans="2:16" ht="30.75" customHeight="1">
      <c r="B1140" s="378" t="s">
        <v>855</v>
      </c>
      <c r="C1140" s="378"/>
      <c r="D1140" s="378"/>
      <c r="E1140" s="378"/>
      <c r="F1140" s="378"/>
      <c r="G1140" s="378"/>
      <c r="K1140" s="363" t="s">
        <v>1109</v>
      </c>
      <c r="L1140" s="363"/>
      <c r="M1140" s="363"/>
      <c r="N1140" s="363"/>
      <c r="O1140" s="363"/>
      <c r="P1140" s="363"/>
    </row>
    <row r="1141" spans="2:16">
      <c r="B1141" s="90" t="s">
        <v>856</v>
      </c>
      <c r="C1141" s="72"/>
      <c r="D1141" s="72"/>
      <c r="E1141" s="72"/>
      <c r="F1141" s="72"/>
      <c r="G1141" s="72"/>
      <c r="K1141" s="142" t="s">
        <v>1110</v>
      </c>
      <c r="L1141" s="243"/>
      <c r="M1141" s="243"/>
      <c r="N1141" s="243"/>
      <c r="O1141" s="243"/>
      <c r="P1141" s="243"/>
    </row>
    <row r="1142" spans="2:16">
      <c r="B1142" s="90" t="s">
        <v>857</v>
      </c>
      <c r="C1142" s="72"/>
      <c r="D1142" s="72"/>
      <c r="E1142" s="72"/>
      <c r="F1142" s="72"/>
      <c r="G1142" s="72"/>
      <c r="K1142" s="142" t="s">
        <v>1111</v>
      </c>
      <c r="L1142" s="243"/>
      <c r="M1142" s="243"/>
      <c r="N1142" s="243"/>
      <c r="O1142" s="243"/>
      <c r="P1142" s="243"/>
    </row>
    <row r="1143" spans="2:16">
      <c r="B1143" s="90" t="s">
        <v>858</v>
      </c>
      <c r="C1143" s="72"/>
      <c r="D1143" s="72"/>
      <c r="E1143" s="72"/>
      <c r="F1143" s="72"/>
      <c r="G1143" s="72"/>
      <c r="K1143" s="142" t="s">
        <v>1112</v>
      </c>
      <c r="L1143" s="243"/>
      <c r="M1143" s="243"/>
      <c r="N1143" s="243"/>
      <c r="O1143" s="243"/>
      <c r="P1143" s="243"/>
    </row>
    <row r="1144" spans="2:16">
      <c r="B1144" s="90" t="s">
        <v>859</v>
      </c>
      <c r="C1144" s="72"/>
      <c r="D1144" s="72"/>
      <c r="E1144" s="72"/>
      <c r="F1144" s="72"/>
      <c r="G1144" s="72"/>
      <c r="K1144" s="142" t="s">
        <v>1113</v>
      </c>
      <c r="L1144" s="243"/>
      <c r="M1144" s="243"/>
      <c r="N1144" s="243"/>
      <c r="O1144" s="243"/>
      <c r="P1144" s="243"/>
    </row>
    <row r="1145" spans="2:16" ht="15" customHeight="1">
      <c r="B1145" s="90"/>
      <c r="C1145" s="72"/>
      <c r="D1145" s="72"/>
      <c r="E1145" s="72"/>
      <c r="F1145" s="72"/>
      <c r="G1145" s="72"/>
      <c r="K1145" s="142"/>
      <c r="L1145" s="243"/>
      <c r="M1145" s="243"/>
      <c r="N1145" s="243"/>
      <c r="O1145" s="243"/>
      <c r="P1145" s="243"/>
    </row>
    <row r="1146" spans="2:16" ht="33" customHeight="1">
      <c r="B1146" s="378" t="s">
        <v>860</v>
      </c>
      <c r="C1146" s="378"/>
      <c r="D1146" s="378"/>
      <c r="E1146" s="378"/>
      <c r="F1146" s="378"/>
      <c r="G1146" s="378"/>
      <c r="K1146" s="363" t="s">
        <v>860</v>
      </c>
      <c r="L1146" s="363"/>
      <c r="M1146" s="363"/>
      <c r="N1146" s="363"/>
      <c r="O1146" s="363"/>
      <c r="P1146" s="363"/>
    </row>
    <row r="1147" spans="2:16" ht="34.5" customHeight="1">
      <c r="B1147" s="432" t="s">
        <v>861</v>
      </c>
      <c r="C1147" s="432"/>
      <c r="D1147" s="432"/>
      <c r="E1147" s="432"/>
      <c r="F1147" s="432" t="s">
        <v>862</v>
      </c>
      <c r="G1147" s="432"/>
      <c r="K1147" s="374" t="s">
        <v>861</v>
      </c>
      <c r="L1147" s="374"/>
      <c r="M1147" s="374"/>
      <c r="N1147" s="374"/>
      <c r="O1147" s="374" t="s">
        <v>862</v>
      </c>
      <c r="P1147" s="374"/>
    </row>
    <row r="1148" spans="2:16" ht="15" customHeight="1">
      <c r="B1148" s="195" t="s">
        <v>863</v>
      </c>
      <c r="C1148" s="78"/>
      <c r="D1148" s="78"/>
      <c r="E1148" s="78"/>
      <c r="F1148" s="463">
        <v>1</v>
      </c>
      <c r="G1148" s="464"/>
      <c r="K1148" s="195" t="s">
        <v>863</v>
      </c>
      <c r="L1148" s="252"/>
      <c r="M1148" s="252"/>
      <c r="N1148" s="252"/>
      <c r="O1148" s="375">
        <v>1</v>
      </c>
      <c r="P1148" s="376"/>
    </row>
    <row r="1149" spans="2:16">
      <c r="B1149" s="195" t="s">
        <v>864</v>
      </c>
      <c r="C1149" s="78"/>
      <c r="D1149" s="78"/>
      <c r="E1149" s="78"/>
      <c r="F1149" s="462">
        <v>0.75</v>
      </c>
      <c r="G1149" s="462"/>
      <c r="K1149" s="195" t="s">
        <v>864</v>
      </c>
      <c r="L1149" s="252"/>
      <c r="M1149" s="252"/>
      <c r="N1149" s="252"/>
      <c r="O1149" s="377">
        <v>0.75</v>
      </c>
      <c r="P1149" s="377"/>
    </row>
    <row r="1150" spans="2:16">
      <c r="B1150" s="195" t="s">
        <v>865</v>
      </c>
      <c r="C1150" s="78"/>
      <c r="D1150" s="78"/>
      <c r="E1150" s="78"/>
      <c r="F1150" s="462">
        <v>0.5</v>
      </c>
      <c r="G1150" s="462"/>
      <c r="K1150" s="195" t="s">
        <v>865</v>
      </c>
      <c r="L1150" s="252"/>
      <c r="M1150" s="252"/>
      <c r="N1150" s="252"/>
      <c r="O1150" s="377">
        <v>0.5</v>
      </c>
      <c r="P1150" s="377"/>
    </row>
    <row r="1151" spans="2:16">
      <c r="B1151" s="195" t="s">
        <v>866</v>
      </c>
      <c r="C1151" s="78"/>
      <c r="D1151" s="78"/>
      <c r="E1151" s="78"/>
      <c r="F1151" s="462">
        <v>0.25</v>
      </c>
      <c r="G1151" s="462"/>
      <c r="K1151" s="195" t="s">
        <v>866</v>
      </c>
      <c r="L1151" s="252"/>
      <c r="M1151" s="252"/>
      <c r="N1151" s="252"/>
      <c r="O1151" s="377">
        <v>0.25</v>
      </c>
      <c r="P1151" s="377"/>
    </row>
    <row r="1153" spans="2:17" ht="15.75" customHeight="1">
      <c r="B1153" s="431" t="s">
        <v>867</v>
      </c>
      <c r="C1153" s="431"/>
      <c r="D1153" s="431"/>
      <c r="E1153" s="431"/>
      <c r="F1153" s="431"/>
      <c r="G1153" s="431"/>
      <c r="K1153" s="371" t="s">
        <v>867</v>
      </c>
      <c r="L1153" s="371"/>
      <c r="M1153" s="371"/>
      <c r="N1153" s="371"/>
      <c r="O1153" s="371"/>
      <c r="P1153" s="371"/>
    </row>
    <row r="1154" spans="2:17" ht="15.75" customHeight="1">
      <c r="B1154" s="431" t="s">
        <v>868</v>
      </c>
      <c r="C1154" s="431"/>
      <c r="D1154" s="431"/>
      <c r="E1154" s="431"/>
      <c r="F1154" s="431"/>
      <c r="G1154" s="431"/>
      <c r="K1154" s="371" t="s">
        <v>868</v>
      </c>
      <c r="L1154" s="371"/>
      <c r="M1154" s="371"/>
      <c r="N1154" s="371"/>
      <c r="O1154" s="371"/>
      <c r="P1154" s="371"/>
    </row>
    <row r="1155" spans="2:17" ht="84" customHeight="1">
      <c r="B1155" s="378" t="s">
        <v>945</v>
      </c>
      <c r="C1155" s="378"/>
      <c r="D1155" s="378"/>
      <c r="E1155" s="378"/>
      <c r="F1155" s="378"/>
      <c r="G1155" s="378"/>
      <c r="J1155" s="235">
        <v>297</v>
      </c>
      <c r="K1155" s="363" t="s">
        <v>1114</v>
      </c>
      <c r="L1155" s="363"/>
      <c r="M1155" s="363"/>
      <c r="N1155" s="363"/>
      <c r="O1155" s="363"/>
      <c r="P1155" s="363"/>
    </row>
    <row r="1156" spans="2:17" ht="46.5" customHeight="1">
      <c r="B1156" s="378" t="s">
        <v>869</v>
      </c>
      <c r="C1156" s="378"/>
      <c r="D1156" s="378"/>
      <c r="E1156" s="378"/>
      <c r="F1156" s="378"/>
      <c r="G1156" s="378"/>
      <c r="K1156" s="363" t="s">
        <v>869</v>
      </c>
      <c r="L1156" s="363"/>
      <c r="M1156" s="363"/>
      <c r="N1156" s="363"/>
      <c r="O1156" s="363"/>
      <c r="P1156" s="363"/>
    </row>
    <row r="1157" spans="2:17">
      <c r="B1157" s="6"/>
      <c r="C1157" s="6"/>
      <c r="D1157" s="6"/>
      <c r="E1157" s="6"/>
      <c r="F1157" s="196">
        <v>0.04</v>
      </c>
      <c r="G1157" s="6"/>
      <c r="K1157" s="52"/>
      <c r="L1157" s="52"/>
      <c r="M1157" s="52"/>
      <c r="N1157" s="52"/>
      <c r="O1157" s="343">
        <v>0.04</v>
      </c>
      <c r="P1157" s="52"/>
    </row>
    <row r="1158" spans="2:17" ht="63" customHeight="1">
      <c r="B1158" s="6"/>
      <c r="C1158" s="465" t="s">
        <v>870</v>
      </c>
      <c r="D1158" s="465"/>
      <c r="E1158" s="197" t="s">
        <v>871</v>
      </c>
      <c r="F1158" s="197" t="s">
        <v>872</v>
      </c>
      <c r="G1158" s="6"/>
      <c r="K1158" s="52"/>
      <c r="L1158" s="372" t="s">
        <v>870</v>
      </c>
      <c r="M1158" s="372"/>
      <c r="N1158" s="344" t="s">
        <v>871</v>
      </c>
      <c r="O1158" s="344" t="s">
        <v>872</v>
      </c>
      <c r="P1158" s="52"/>
    </row>
    <row r="1159" spans="2:17" ht="18" customHeight="1">
      <c r="B1159" s="6"/>
      <c r="C1159" s="359">
        <v>0.01</v>
      </c>
      <c r="D1159" s="359"/>
      <c r="E1159" s="198">
        <v>355.83</v>
      </c>
      <c r="F1159" s="152">
        <v>12.6</v>
      </c>
      <c r="G1159" s="6"/>
      <c r="I1159" s="230"/>
      <c r="K1159" s="52"/>
      <c r="L1159" s="359">
        <v>0.01</v>
      </c>
      <c r="M1159" s="359"/>
      <c r="N1159" s="242">
        <v>422.45</v>
      </c>
      <c r="O1159" s="92">
        <f t="shared" ref="O1159:O1168" si="111">(F1159*$Q$1)+F1159</f>
        <v>13.041</v>
      </c>
      <c r="Q1159" s="303">
        <f t="shared" ref="Q1159:Q1168" si="112">O1159/F1159-1</f>
        <v>3.5000000000000142E-2</v>
      </c>
    </row>
    <row r="1160" spans="2:17" ht="18" customHeight="1">
      <c r="B1160" s="6"/>
      <c r="C1160" s="359">
        <v>355.84</v>
      </c>
      <c r="D1160" s="359"/>
      <c r="E1160" s="198">
        <v>517.5</v>
      </c>
      <c r="F1160" s="152">
        <v>25.18</v>
      </c>
      <c r="G1160" s="6"/>
      <c r="I1160" s="230"/>
      <c r="K1160" s="52"/>
      <c r="L1160" s="359">
        <v>422.46</v>
      </c>
      <c r="M1160" s="359"/>
      <c r="N1160" s="242">
        <v>500</v>
      </c>
      <c r="O1160" s="92">
        <f t="shared" si="111"/>
        <v>26.061299999999999</v>
      </c>
      <c r="Q1160" s="303">
        <f t="shared" si="112"/>
        <v>3.499999999999992E-2</v>
      </c>
    </row>
    <row r="1161" spans="2:17" ht="18" customHeight="1">
      <c r="B1161" s="6"/>
      <c r="C1161" s="359">
        <v>517.51</v>
      </c>
      <c r="D1161" s="359"/>
      <c r="E1161" s="198">
        <v>1035</v>
      </c>
      <c r="F1161" s="152">
        <v>37.78</v>
      </c>
      <c r="G1161" s="6"/>
      <c r="I1161" s="230"/>
      <c r="K1161" s="52"/>
      <c r="L1161" s="359">
        <v>500.01</v>
      </c>
      <c r="M1161" s="359"/>
      <c r="N1161" s="242">
        <v>1000</v>
      </c>
      <c r="O1161" s="92">
        <f t="shared" si="111"/>
        <v>39.1023</v>
      </c>
      <c r="Q1161" s="303">
        <f t="shared" si="112"/>
        <v>3.499999999999992E-2</v>
      </c>
    </row>
    <row r="1162" spans="2:17" ht="18" customHeight="1">
      <c r="B1162" s="6"/>
      <c r="C1162" s="359">
        <v>1035.01</v>
      </c>
      <c r="D1162" s="359"/>
      <c r="E1162" s="198">
        <v>1552.5</v>
      </c>
      <c r="F1162" s="152">
        <v>62.96</v>
      </c>
      <c r="G1162" s="6"/>
      <c r="I1162" s="230"/>
      <c r="K1162" s="52"/>
      <c r="L1162" s="359">
        <v>1000.01</v>
      </c>
      <c r="M1162" s="359"/>
      <c r="N1162" s="242">
        <v>1500</v>
      </c>
      <c r="O1162" s="92">
        <f t="shared" si="111"/>
        <v>65.163600000000002</v>
      </c>
      <c r="Q1162" s="303">
        <f t="shared" si="112"/>
        <v>3.499999999999992E-2</v>
      </c>
    </row>
    <row r="1163" spans="2:17" ht="18" customHeight="1">
      <c r="B1163" s="6"/>
      <c r="C1163" s="359">
        <v>1552.51</v>
      </c>
      <c r="D1163" s="359"/>
      <c r="E1163" s="198">
        <v>2070</v>
      </c>
      <c r="F1163" s="152">
        <v>88.14</v>
      </c>
      <c r="G1163" s="6"/>
      <c r="I1163" s="230"/>
      <c r="K1163" s="52"/>
      <c r="L1163" s="359">
        <v>1500.01</v>
      </c>
      <c r="M1163" s="359"/>
      <c r="N1163" s="242">
        <v>2000</v>
      </c>
      <c r="O1163" s="92">
        <f t="shared" si="111"/>
        <v>91.224900000000005</v>
      </c>
      <c r="Q1163" s="303">
        <f t="shared" si="112"/>
        <v>3.5000000000000142E-2</v>
      </c>
    </row>
    <row r="1164" spans="2:17" ht="18" customHeight="1">
      <c r="B1164" s="6"/>
      <c r="C1164" s="359">
        <v>2070.0100000000002</v>
      </c>
      <c r="D1164" s="359"/>
      <c r="E1164" s="198">
        <v>2587.5</v>
      </c>
      <c r="F1164" s="152">
        <v>113.32</v>
      </c>
      <c r="G1164" s="6"/>
      <c r="I1164" s="230"/>
      <c r="K1164" s="52"/>
      <c r="L1164" s="359">
        <v>2000.01</v>
      </c>
      <c r="M1164" s="359"/>
      <c r="N1164" s="242">
        <v>2500</v>
      </c>
      <c r="O1164" s="92">
        <f t="shared" si="111"/>
        <v>117.28619999999999</v>
      </c>
      <c r="Q1164" s="303">
        <f t="shared" si="112"/>
        <v>3.499999999999992E-2</v>
      </c>
    </row>
    <row r="1165" spans="2:17" ht="18" customHeight="1">
      <c r="B1165" s="6"/>
      <c r="C1165" s="359">
        <v>2587.5100000000002</v>
      </c>
      <c r="D1165" s="359"/>
      <c r="E1165" s="198">
        <v>3105</v>
      </c>
      <c r="F1165" s="152">
        <v>125.91</v>
      </c>
      <c r="G1165" s="6"/>
      <c r="I1165" s="230"/>
      <c r="K1165" s="52"/>
      <c r="L1165" s="359">
        <v>2500.0100000000002</v>
      </c>
      <c r="M1165" s="359"/>
      <c r="N1165" s="242">
        <v>3000</v>
      </c>
      <c r="O1165" s="92">
        <f t="shared" si="111"/>
        <v>130.31684999999999</v>
      </c>
      <c r="Q1165" s="303">
        <f t="shared" si="112"/>
        <v>3.499999999999992E-2</v>
      </c>
    </row>
    <row r="1166" spans="2:17" ht="18" customHeight="1">
      <c r="B1166" s="6"/>
      <c r="C1166" s="359">
        <v>3105.01</v>
      </c>
      <c r="D1166" s="359"/>
      <c r="E1166" s="198">
        <v>3622.5</v>
      </c>
      <c r="F1166" s="152">
        <v>163.69</v>
      </c>
      <c r="G1166" s="6"/>
      <c r="I1166" s="230"/>
      <c r="K1166" s="52"/>
      <c r="L1166" s="359">
        <v>3000.01</v>
      </c>
      <c r="M1166" s="359"/>
      <c r="N1166" s="242">
        <v>3500</v>
      </c>
      <c r="O1166" s="92">
        <f t="shared" si="111"/>
        <v>169.41915</v>
      </c>
      <c r="Q1166" s="303">
        <f t="shared" si="112"/>
        <v>3.499999999999992E-2</v>
      </c>
    </row>
    <row r="1167" spans="2:17" ht="18" customHeight="1">
      <c r="B1167" s="6"/>
      <c r="C1167" s="359">
        <v>3622.51</v>
      </c>
      <c r="D1167" s="359"/>
      <c r="E1167" s="198">
        <v>4140</v>
      </c>
      <c r="F1167" s="152">
        <v>188.87</v>
      </c>
      <c r="G1167" s="6"/>
      <c r="I1167" s="230"/>
      <c r="K1167" s="52"/>
      <c r="L1167" s="359">
        <v>3500.01</v>
      </c>
      <c r="M1167" s="359"/>
      <c r="N1167" s="242">
        <v>4000</v>
      </c>
      <c r="O1167" s="92">
        <f t="shared" si="111"/>
        <v>195.48045000000002</v>
      </c>
      <c r="Q1167" s="303">
        <f t="shared" si="112"/>
        <v>3.5000000000000142E-2</v>
      </c>
    </row>
    <row r="1168" spans="2:17" ht="18" customHeight="1">
      <c r="B1168" s="6"/>
      <c r="C1168" s="359">
        <v>4140.01</v>
      </c>
      <c r="D1168" s="359"/>
      <c r="E1168" s="199" t="s">
        <v>311</v>
      </c>
      <c r="F1168" s="152">
        <v>625.67999999999995</v>
      </c>
      <c r="G1168" s="6"/>
      <c r="I1168" s="230"/>
      <c r="K1168" s="52"/>
      <c r="L1168" s="359">
        <v>4000.01</v>
      </c>
      <c r="M1168" s="359"/>
      <c r="N1168" s="199" t="s">
        <v>311</v>
      </c>
      <c r="O1168" s="92">
        <f t="shared" si="111"/>
        <v>647.5788</v>
      </c>
      <c r="Q1168" s="303">
        <f t="shared" si="112"/>
        <v>3.5000000000000142E-2</v>
      </c>
    </row>
    <row r="1169" spans="2:17">
      <c r="C1169" s="200"/>
      <c r="D1169" s="200"/>
      <c r="E1169" s="200"/>
      <c r="F1169" s="201"/>
      <c r="L1169" s="345"/>
      <c r="M1169" s="345"/>
      <c r="N1169" s="345"/>
      <c r="O1169" s="346"/>
    </row>
    <row r="1170" spans="2:17">
      <c r="B1170" s="415" t="s">
        <v>873</v>
      </c>
      <c r="C1170" s="415"/>
      <c r="D1170" s="415"/>
      <c r="E1170" s="415"/>
      <c r="F1170" s="415"/>
      <c r="G1170" s="415"/>
      <c r="K1170" s="360" t="s">
        <v>880</v>
      </c>
      <c r="L1170" s="360"/>
      <c r="M1170" s="360"/>
      <c r="N1170" s="360"/>
      <c r="O1170" s="360"/>
      <c r="P1170" s="360"/>
    </row>
    <row r="1171" spans="2:17" ht="15.75" customHeight="1">
      <c r="B1171" s="446" t="s">
        <v>874</v>
      </c>
      <c r="C1171" s="446"/>
      <c r="D1171" s="446"/>
      <c r="E1171" s="446"/>
      <c r="F1171" s="446"/>
      <c r="G1171" s="446"/>
      <c r="K1171" s="360" t="s">
        <v>874</v>
      </c>
      <c r="L1171" s="360"/>
      <c r="M1171" s="360"/>
      <c r="N1171" s="360"/>
      <c r="O1171" s="360"/>
      <c r="P1171" s="360"/>
    </row>
    <row r="1172" spans="2:17" ht="15.75" customHeight="1">
      <c r="B1172" s="446" t="s">
        <v>875</v>
      </c>
      <c r="C1172" s="446"/>
      <c r="D1172" s="446"/>
      <c r="E1172" s="446"/>
      <c r="F1172" s="446"/>
      <c r="G1172" s="446"/>
      <c r="K1172" s="360" t="s">
        <v>875</v>
      </c>
      <c r="L1172" s="360"/>
      <c r="M1172" s="360"/>
      <c r="N1172" s="360"/>
      <c r="O1172" s="360"/>
      <c r="P1172" s="360"/>
    </row>
    <row r="1173" spans="2:17">
      <c r="B1173" s="415" t="s">
        <v>876</v>
      </c>
      <c r="C1173" s="415"/>
      <c r="D1173" s="415"/>
      <c r="E1173" s="415"/>
      <c r="F1173" s="415"/>
      <c r="G1173" s="415"/>
      <c r="K1173" s="361" t="s">
        <v>876</v>
      </c>
      <c r="L1173" s="361"/>
      <c r="M1173" s="361"/>
      <c r="N1173" s="361"/>
      <c r="O1173" s="361"/>
      <c r="P1173" s="361"/>
    </row>
    <row r="1174" spans="2:17" ht="93.75" customHeight="1">
      <c r="B1174" s="438" t="s">
        <v>946</v>
      </c>
      <c r="C1174" s="378"/>
      <c r="D1174" s="378"/>
      <c r="E1174" s="378"/>
      <c r="F1174" s="378"/>
      <c r="G1174" s="471"/>
      <c r="K1174" s="362" t="s">
        <v>1115</v>
      </c>
      <c r="L1174" s="363"/>
      <c r="M1174" s="363"/>
      <c r="N1174" s="363"/>
      <c r="O1174" s="363"/>
      <c r="P1174" s="364"/>
      <c r="Q1174" s="256" t="s">
        <v>310</v>
      </c>
    </row>
    <row r="1175" spans="2:17" ht="54.75" customHeight="1">
      <c r="B1175" s="378" t="s">
        <v>877</v>
      </c>
      <c r="C1175" s="378"/>
      <c r="D1175" s="378"/>
      <c r="E1175" s="378"/>
      <c r="F1175" s="378"/>
      <c r="G1175" s="471"/>
      <c r="K1175" s="363" t="s">
        <v>877</v>
      </c>
      <c r="L1175" s="363"/>
      <c r="M1175" s="363"/>
      <c r="N1175" s="363"/>
      <c r="O1175" s="363"/>
      <c r="P1175" s="364"/>
    </row>
    <row r="1176" spans="2:17" ht="23.25" customHeight="1">
      <c r="B1176" s="378" t="s">
        <v>878</v>
      </c>
      <c r="C1176" s="378"/>
      <c r="D1176" s="378"/>
      <c r="E1176" s="378"/>
      <c r="F1176" s="378"/>
      <c r="G1176" s="471"/>
      <c r="K1176" s="363" t="s">
        <v>878</v>
      </c>
      <c r="L1176" s="363"/>
      <c r="M1176" s="363"/>
      <c r="N1176" s="363"/>
      <c r="O1176" s="363"/>
      <c r="P1176" s="364"/>
    </row>
    <row r="1177" spans="2:17" ht="33" customHeight="1">
      <c r="B1177" s="428" t="s">
        <v>879</v>
      </c>
      <c r="C1177" s="428"/>
      <c r="D1177" s="428"/>
      <c r="E1177" s="428"/>
      <c r="F1177" s="428"/>
      <c r="G1177" s="470"/>
      <c r="K1177" s="365" t="s">
        <v>879</v>
      </c>
      <c r="L1177" s="365"/>
      <c r="M1177" s="365"/>
      <c r="N1177" s="365"/>
      <c r="O1177" s="365"/>
      <c r="P1177" s="366"/>
    </row>
    <row r="1178" spans="2:17" ht="15.75" customHeight="1">
      <c r="B1178" s="94"/>
      <c r="C1178" s="94"/>
      <c r="D1178" s="94"/>
      <c r="E1178" s="94"/>
      <c r="F1178" s="94"/>
      <c r="G1178" s="202"/>
      <c r="K1178" s="206"/>
      <c r="L1178" s="206"/>
      <c r="M1178" s="206"/>
      <c r="N1178" s="206"/>
      <c r="O1178" s="206"/>
      <c r="P1178" s="347"/>
    </row>
    <row r="1179" spans="2:17" ht="15.75" customHeight="1">
      <c r="B1179" s="446" t="s">
        <v>880</v>
      </c>
      <c r="C1179" s="446"/>
      <c r="D1179" s="446"/>
      <c r="E1179" s="446"/>
      <c r="F1179" s="446"/>
      <c r="G1179" s="446"/>
      <c r="K1179" s="360" t="s">
        <v>956</v>
      </c>
      <c r="L1179" s="360"/>
      <c r="M1179" s="360"/>
      <c r="N1179" s="360"/>
      <c r="O1179" s="360"/>
      <c r="P1179" s="360"/>
    </row>
    <row r="1180" spans="2:17" ht="15.75" customHeight="1">
      <c r="B1180" s="446" t="s">
        <v>881</v>
      </c>
      <c r="C1180" s="446"/>
      <c r="D1180" s="446"/>
      <c r="E1180" s="446"/>
      <c r="F1180" s="446"/>
      <c r="G1180" s="446"/>
      <c r="K1180" s="360" t="s">
        <v>881</v>
      </c>
      <c r="L1180" s="360"/>
      <c r="M1180" s="360"/>
      <c r="N1180" s="360"/>
      <c r="O1180" s="360"/>
      <c r="P1180" s="360"/>
    </row>
    <row r="1181" spans="2:17" ht="15.75" customHeight="1">
      <c r="B1181" s="446" t="s">
        <v>882</v>
      </c>
      <c r="C1181" s="446"/>
      <c r="D1181" s="446"/>
      <c r="E1181" s="446"/>
      <c r="F1181" s="446"/>
      <c r="G1181" s="446"/>
      <c r="K1181" s="360" t="s">
        <v>882</v>
      </c>
      <c r="L1181" s="360"/>
      <c r="M1181" s="360"/>
      <c r="N1181" s="360"/>
      <c r="O1181" s="360"/>
      <c r="P1181" s="360"/>
    </row>
    <row r="1182" spans="2:17" ht="15.75" customHeight="1">
      <c r="B1182" s="446" t="s">
        <v>883</v>
      </c>
      <c r="C1182" s="446"/>
      <c r="D1182" s="446"/>
      <c r="E1182" s="446"/>
      <c r="F1182" s="446"/>
      <c r="G1182" s="446"/>
      <c r="K1182" s="360" t="s">
        <v>883</v>
      </c>
      <c r="L1182" s="360"/>
      <c r="M1182" s="360"/>
      <c r="N1182" s="360"/>
      <c r="O1182" s="360"/>
      <c r="P1182" s="360"/>
    </row>
    <row r="1183" spans="2:17" ht="38.25" customHeight="1">
      <c r="B1183" s="435" t="s">
        <v>884</v>
      </c>
      <c r="C1183" s="436"/>
      <c r="D1183" s="436"/>
      <c r="E1183" s="436"/>
      <c r="F1183" s="436"/>
      <c r="G1183" s="469"/>
      <c r="K1183" s="367" t="s">
        <v>1116</v>
      </c>
      <c r="L1183" s="368"/>
      <c r="M1183" s="368"/>
      <c r="N1183" s="368"/>
      <c r="O1183" s="368"/>
      <c r="P1183" s="369"/>
    </row>
    <row r="1184" spans="2:17">
      <c r="B1184" s="446" t="s">
        <v>885</v>
      </c>
      <c r="C1184" s="446"/>
      <c r="D1184" s="446"/>
      <c r="E1184" s="446"/>
      <c r="F1184" s="446"/>
      <c r="G1184" s="446"/>
      <c r="K1184" s="360" t="s">
        <v>885</v>
      </c>
      <c r="L1184" s="360"/>
      <c r="M1184" s="360"/>
      <c r="N1184" s="360"/>
      <c r="O1184" s="360"/>
      <c r="P1184" s="360"/>
    </row>
    <row r="1185" spans="2:16" ht="15.75" customHeight="1">
      <c r="C1185" s="94" t="s">
        <v>886</v>
      </c>
      <c r="D1185" s="94"/>
      <c r="E1185" s="94"/>
      <c r="F1185" s="468" t="s">
        <v>887</v>
      </c>
      <c r="G1185" s="468"/>
      <c r="L1185" s="206" t="s">
        <v>886</v>
      </c>
      <c r="M1185" s="206"/>
      <c r="N1185" s="206"/>
      <c r="O1185" s="370" t="s">
        <v>887</v>
      </c>
      <c r="P1185" s="370"/>
    </row>
    <row r="1186" spans="2:16" ht="15" customHeight="1">
      <c r="C1186" s="90" t="s">
        <v>888</v>
      </c>
      <c r="D1186" s="90"/>
      <c r="E1186" s="171"/>
      <c r="F1186" s="439" t="s">
        <v>889</v>
      </c>
      <c r="G1186" s="439"/>
      <c r="L1186" s="142" t="s">
        <v>888</v>
      </c>
      <c r="M1186" s="142"/>
      <c r="N1186" s="326"/>
      <c r="O1186" s="373" t="s">
        <v>889</v>
      </c>
      <c r="P1186" s="373"/>
    </row>
    <row r="1187" spans="2:16" ht="15" customHeight="1">
      <c r="C1187" s="90" t="s">
        <v>890</v>
      </c>
      <c r="D1187" s="90"/>
      <c r="E1187" s="171"/>
      <c r="F1187" s="439" t="s">
        <v>891</v>
      </c>
      <c r="G1187" s="439"/>
      <c r="L1187" s="142" t="s">
        <v>890</v>
      </c>
      <c r="M1187" s="142"/>
      <c r="N1187" s="326"/>
      <c r="O1187" s="373" t="s">
        <v>891</v>
      </c>
      <c r="P1187" s="373"/>
    </row>
    <row r="1188" spans="2:16" ht="15.75" customHeight="1">
      <c r="B1188" s="180"/>
      <c r="C1188" s="180"/>
      <c r="D1188" s="180"/>
      <c r="E1188" s="180"/>
      <c r="F1188" s="180"/>
      <c r="G1188" s="203"/>
      <c r="K1188" s="248"/>
      <c r="L1188" s="248"/>
      <c r="M1188" s="248"/>
      <c r="N1188" s="248"/>
      <c r="O1188" s="248"/>
      <c r="P1188" s="348"/>
    </row>
    <row r="1189" spans="2:16" ht="15.75" customHeight="1">
      <c r="B1189" s="446" t="s">
        <v>892</v>
      </c>
      <c r="C1189" s="446"/>
      <c r="D1189" s="446"/>
      <c r="E1189" s="446"/>
      <c r="F1189" s="446"/>
      <c r="G1189" s="446"/>
      <c r="K1189" s="360" t="s">
        <v>892</v>
      </c>
      <c r="L1189" s="360"/>
      <c r="M1189" s="360"/>
      <c r="N1189" s="360"/>
      <c r="O1189" s="360"/>
      <c r="P1189" s="360"/>
    </row>
    <row r="1190" spans="2:16" ht="36.75" customHeight="1">
      <c r="B1190" s="363" t="s">
        <v>893</v>
      </c>
      <c r="C1190" s="363"/>
      <c r="D1190" s="363"/>
      <c r="E1190" s="363"/>
      <c r="F1190" s="363"/>
      <c r="G1190" s="364"/>
      <c r="K1190" s="363" t="s">
        <v>947</v>
      </c>
      <c r="L1190" s="363"/>
      <c r="M1190" s="363"/>
      <c r="N1190" s="363"/>
      <c r="O1190" s="363"/>
      <c r="P1190" s="364"/>
    </row>
    <row r="1191" spans="2:16" ht="236.25" hidden="1" customHeight="1">
      <c r="B1191" s="454"/>
      <c r="C1191" s="454"/>
      <c r="D1191" s="454"/>
      <c r="E1191" s="454"/>
      <c r="F1191" s="454"/>
      <c r="G1191" s="466"/>
      <c r="K1191" s="355"/>
      <c r="L1191" s="355"/>
      <c r="M1191" s="355"/>
      <c r="N1191" s="355"/>
      <c r="O1191" s="355"/>
      <c r="P1191" s="356"/>
    </row>
    <row r="1192" spans="2:16" ht="45.75" customHeight="1">
      <c r="B1192" s="429" t="s">
        <v>894</v>
      </c>
      <c r="C1192" s="429"/>
      <c r="D1192" s="429"/>
      <c r="E1192" s="429"/>
      <c r="F1192" s="429"/>
      <c r="G1192" s="467"/>
      <c r="K1192" s="357" t="s">
        <v>1117</v>
      </c>
      <c r="L1192" s="357"/>
      <c r="M1192" s="357"/>
      <c r="N1192" s="357"/>
      <c r="O1192" s="357"/>
      <c r="P1192" s="358"/>
    </row>
  </sheetData>
  <sheetProtection insertColumns="0" insertRows="0" deleteColumns="0" deleteRows="0"/>
  <mergeCells count="1178">
    <mergeCell ref="B1191:G1191"/>
    <mergeCell ref="B1192:G1192"/>
    <mergeCell ref="B1189:G1189"/>
    <mergeCell ref="B1190:G1190"/>
    <mergeCell ref="F1186:G1186"/>
    <mergeCell ref="F1187:G1187"/>
    <mergeCell ref="B1184:G1184"/>
    <mergeCell ref="F1185:G1185"/>
    <mergeCell ref="B1182:G1182"/>
    <mergeCell ref="B1183:G1183"/>
    <mergeCell ref="B1180:G1180"/>
    <mergeCell ref="B1181:G1181"/>
    <mergeCell ref="B1177:G1177"/>
    <mergeCell ref="B1179:G1179"/>
    <mergeCell ref="B1175:G1175"/>
    <mergeCell ref="B1176:G1176"/>
    <mergeCell ref="B1173:G1173"/>
    <mergeCell ref="B1174:G1174"/>
    <mergeCell ref="B1171:G1171"/>
    <mergeCell ref="B1172:G1172"/>
    <mergeCell ref="C1168:D1168"/>
    <mergeCell ref="B1170:G1170"/>
    <mergeCell ref="C1166:D1166"/>
    <mergeCell ref="C1167:D1167"/>
    <mergeCell ref="C1164:D1164"/>
    <mergeCell ref="C1165:D1165"/>
    <mergeCell ref="C1162:D1162"/>
    <mergeCell ref="C1163:D1163"/>
    <mergeCell ref="C1160:D1160"/>
    <mergeCell ref="C1161:D1161"/>
    <mergeCell ref="C1158:D1158"/>
    <mergeCell ref="C1159:D1159"/>
    <mergeCell ref="B1155:G1155"/>
    <mergeCell ref="B1156:G1156"/>
    <mergeCell ref="B1153:G1153"/>
    <mergeCell ref="B1154:G1154"/>
    <mergeCell ref="F1150:G1150"/>
    <mergeCell ref="F1151:G1151"/>
    <mergeCell ref="F1148:G1148"/>
    <mergeCell ref="F1149:G1149"/>
    <mergeCell ref="B1147:E1147"/>
    <mergeCell ref="F1147:G1147"/>
    <mergeCell ref="B1140:G1140"/>
    <mergeCell ref="B1146:G1146"/>
    <mergeCell ref="B1128:G1128"/>
    <mergeCell ref="B1134:G1134"/>
    <mergeCell ref="B1126:G1126"/>
    <mergeCell ref="B1127:G1127"/>
    <mergeCell ref="B1119:G1119"/>
    <mergeCell ref="B1118:G1118"/>
    <mergeCell ref="B1115:G1115"/>
    <mergeCell ref="B1117:G1117"/>
    <mergeCell ref="B1114:G1114"/>
    <mergeCell ref="B1109:G1109"/>
    <mergeCell ref="B1111:G1111"/>
    <mergeCell ref="B1113:G1113"/>
    <mergeCell ref="B1107:G1107"/>
    <mergeCell ref="B1108:G1108"/>
    <mergeCell ref="B1105:G1105"/>
    <mergeCell ref="B1106:G1106"/>
    <mergeCell ref="B1110:G1110"/>
    <mergeCell ref="K1110:P1110"/>
    <mergeCell ref="B1103:G1103"/>
    <mergeCell ref="B1104:G1104"/>
    <mergeCell ref="B1101:G1101"/>
    <mergeCell ref="B1102:G1102"/>
    <mergeCell ref="B1099:G1099"/>
    <mergeCell ref="B1100:G1100"/>
    <mergeCell ref="B1097:G1097"/>
    <mergeCell ref="B1098:G1098"/>
    <mergeCell ref="K1108:P1108"/>
    <mergeCell ref="K1109:P1109"/>
    <mergeCell ref="K1111:P1111"/>
    <mergeCell ref="K1113:P1113"/>
    <mergeCell ref="B1095:G1095"/>
    <mergeCell ref="B1096:G1096"/>
    <mergeCell ref="B1091:G1091"/>
    <mergeCell ref="B1092:G1092"/>
    <mergeCell ref="B1088:G1088"/>
    <mergeCell ref="B1090:G1090"/>
    <mergeCell ref="B1086:G1086"/>
    <mergeCell ref="B1087:G1087"/>
    <mergeCell ref="B1083:G1083"/>
    <mergeCell ref="B1084:G1084"/>
    <mergeCell ref="B1080:G1080"/>
    <mergeCell ref="B1081:G1081"/>
    <mergeCell ref="B1075:G1075"/>
    <mergeCell ref="B1076:G1076"/>
    <mergeCell ref="B1073:G1073"/>
    <mergeCell ref="B1074:G1074"/>
    <mergeCell ref="B1070:G1070"/>
    <mergeCell ref="B1072:G1072"/>
    <mergeCell ref="B1068:G1068"/>
    <mergeCell ref="B1069:G1069"/>
    <mergeCell ref="B1065:G1065"/>
    <mergeCell ref="B1066:G1066"/>
    <mergeCell ref="B1063:G1063"/>
    <mergeCell ref="B1064:G1064"/>
    <mergeCell ref="B1061:G1061"/>
    <mergeCell ref="B1062:G1062"/>
    <mergeCell ref="B1059:G1059"/>
    <mergeCell ref="B1060:G1060"/>
    <mergeCell ref="D1046:E1046"/>
    <mergeCell ref="F1046:G1046"/>
    <mergeCell ref="B1047:G1047"/>
    <mergeCell ref="B1048:G1048"/>
    <mergeCell ref="B1045:C1045"/>
    <mergeCell ref="D1045:E1045"/>
    <mergeCell ref="F1045:G1045"/>
    <mergeCell ref="B1046:C1046"/>
    <mergeCell ref="B1043:G1043"/>
    <mergeCell ref="B1044:G1044"/>
    <mergeCell ref="B1041:G1041"/>
    <mergeCell ref="B1042:G1042"/>
    <mergeCell ref="B1010:F1010"/>
    <mergeCell ref="B1008:G1008"/>
    <mergeCell ref="B1009:F1009"/>
    <mergeCell ref="B1006:G1006"/>
    <mergeCell ref="B1007:G1007"/>
    <mergeCell ref="B1004:G1004"/>
    <mergeCell ref="B1005:G1005"/>
    <mergeCell ref="B1002:F1002"/>
    <mergeCell ref="B1000:G1000"/>
    <mergeCell ref="K1000:P1000"/>
    <mergeCell ref="B1001:G1001"/>
    <mergeCell ref="K1001:P1001"/>
    <mergeCell ref="B998:F998"/>
    <mergeCell ref="B999:F999"/>
    <mergeCell ref="B995:G995"/>
    <mergeCell ref="B996:G996"/>
    <mergeCell ref="B997:G997"/>
    <mergeCell ref="B987:F987"/>
    <mergeCell ref="B988:F988"/>
    <mergeCell ref="B985:F985"/>
    <mergeCell ref="B986:F986"/>
    <mergeCell ref="B983:F983"/>
    <mergeCell ref="B984:F984"/>
    <mergeCell ref="B981:G981"/>
    <mergeCell ref="B982:F982"/>
    <mergeCell ref="B978:G978"/>
    <mergeCell ref="B979:G979"/>
    <mergeCell ref="B974:F974"/>
    <mergeCell ref="B977:G977"/>
    <mergeCell ref="B972:F972"/>
    <mergeCell ref="B973:F973"/>
    <mergeCell ref="B968:F968"/>
    <mergeCell ref="B971:F971"/>
    <mergeCell ref="B966:F966"/>
    <mergeCell ref="B967:F967"/>
    <mergeCell ref="B964:F964"/>
    <mergeCell ref="B965:F965"/>
    <mergeCell ref="B957:F957"/>
    <mergeCell ref="B962:C962"/>
    <mergeCell ref="B954:G954"/>
    <mergeCell ref="B956:G956"/>
    <mergeCell ref="B952:G952"/>
    <mergeCell ref="B953:G953"/>
    <mergeCell ref="B948:F948"/>
    <mergeCell ref="B950:G950"/>
    <mergeCell ref="B945:G945"/>
    <mergeCell ref="B946:G946"/>
    <mergeCell ref="B943:G943"/>
    <mergeCell ref="B944:G944"/>
    <mergeCell ref="B940:G940"/>
    <mergeCell ref="B942:G942"/>
    <mergeCell ref="B935:G935"/>
    <mergeCell ref="B936:G936"/>
    <mergeCell ref="B938:G938"/>
    <mergeCell ref="B934:F934"/>
    <mergeCell ref="B926:F926"/>
    <mergeCell ref="B932:E932"/>
    <mergeCell ref="B913:G913"/>
    <mergeCell ref="B916:C916"/>
    <mergeCell ref="B911:G911"/>
    <mergeCell ref="B912:G912"/>
    <mergeCell ref="B909:G909"/>
    <mergeCell ref="B910:G910"/>
    <mergeCell ref="B906:F906"/>
    <mergeCell ref="B908:G908"/>
    <mergeCell ref="B904:F904"/>
    <mergeCell ref="B905:F905"/>
    <mergeCell ref="B902:G902"/>
    <mergeCell ref="B903:G903"/>
    <mergeCell ref="B900:F900"/>
    <mergeCell ref="B901:G901"/>
    <mergeCell ref="B897:F897"/>
    <mergeCell ref="B899:F899"/>
    <mergeCell ref="B895:F895"/>
    <mergeCell ref="B896:F896"/>
    <mergeCell ref="B893:F893"/>
    <mergeCell ref="B894:F894"/>
    <mergeCell ref="B891:F891"/>
    <mergeCell ref="B892:F892"/>
    <mergeCell ref="B889:F889"/>
    <mergeCell ref="B890:F890"/>
    <mergeCell ref="B887:F887"/>
    <mergeCell ref="B888:F888"/>
    <mergeCell ref="B885:F885"/>
    <mergeCell ref="B886:F886"/>
    <mergeCell ref="B883:F883"/>
    <mergeCell ref="B884:F884"/>
    <mergeCell ref="B881:F881"/>
    <mergeCell ref="B882:F882"/>
    <mergeCell ref="B879:G879"/>
    <mergeCell ref="B880:F880"/>
    <mergeCell ref="B876:F876"/>
    <mergeCell ref="B877:F877"/>
    <mergeCell ref="B874:F874"/>
    <mergeCell ref="B875:F875"/>
    <mergeCell ref="B872:F872"/>
    <mergeCell ref="B873:F873"/>
    <mergeCell ref="B870:F870"/>
    <mergeCell ref="B871:F871"/>
    <mergeCell ref="B868:F868"/>
    <mergeCell ref="B869:F869"/>
    <mergeCell ref="B866:F866"/>
    <mergeCell ref="B867:F867"/>
    <mergeCell ref="B864:F864"/>
    <mergeCell ref="B865:F865"/>
    <mergeCell ref="B862:F862"/>
    <mergeCell ref="B863:F863"/>
    <mergeCell ref="B860:F860"/>
    <mergeCell ref="B861:F861"/>
    <mergeCell ref="B858:F858"/>
    <mergeCell ref="B859:F859"/>
    <mergeCell ref="B856:F856"/>
    <mergeCell ref="B857:F857"/>
    <mergeCell ref="B854:F854"/>
    <mergeCell ref="B855:F855"/>
    <mergeCell ref="B852:G852"/>
    <mergeCell ref="B853:F853"/>
    <mergeCell ref="B849:G849"/>
    <mergeCell ref="B851:G851"/>
    <mergeCell ref="B847:G847"/>
    <mergeCell ref="B848:G848"/>
    <mergeCell ref="B844:G844"/>
    <mergeCell ref="B845:G845"/>
    <mergeCell ref="B842:G842"/>
    <mergeCell ref="B843:G843"/>
    <mergeCell ref="B840:F840"/>
    <mergeCell ref="B841:F841"/>
    <mergeCell ref="B837:F837"/>
    <mergeCell ref="B839:F839"/>
    <mergeCell ref="B835:E835"/>
    <mergeCell ref="B836:F836"/>
    <mergeCell ref="B828:F828"/>
    <mergeCell ref="B830:E830"/>
    <mergeCell ref="B826:G826"/>
    <mergeCell ref="B827:G827"/>
    <mergeCell ref="B824:G824"/>
    <mergeCell ref="B825:G825"/>
    <mergeCell ref="B819:F819"/>
    <mergeCell ref="B822:G822"/>
    <mergeCell ref="B815:F815"/>
    <mergeCell ref="B817:F817"/>
    <mergeCell ref="B813:G813"/>
    <mergeCell ref="B814:F814"/>
    <mergeCell ref="B810:E810"/>
    <mergeCell ref="B811:E811"/>
    <mergeCell ref="B808:E808"/>
    <mergeCell ref="B809:F809"/>
    <mergeCell ref="B806:F806"/>
    <mergeCell ref="B807:E807"/>
    <mergeCell ref="B803:E803"/>
    <mergeCell ref="B804:E804"/>
    <mergeCell ref="B801:G801"/>
    <mergeCell ref="B802:F802"/>
    <mergeCell ref="B798:E798"/>
    <mergeCell ref="B799:E799"/>
    <mergeCell ref="B796:E796"/>
    <mergeCell ref="B797:F797"/>
    <mergeCell ref="B794:F794"/>
    <mergeCell ref="B795:E795"/>
    <mergeCell ref="B792:E792"/>
    <mergeCell ref="B793:E793"/>
    <mergeCell ref="B790:G790"/>
    <mergeCell ref="B791:F791"/>
    <mergeCell ref="B787:E787"/>
    <mergeCell ref="B788:E788"/>
    <mergeCell ref="B785:E785"/>
    <mergeCell ref="B786:F786"/>
    <mergeCell ref="B783:F783"/>
    <mergeCell ref="B784:E784"/>
    <mergeCell ref="B780:E780"/>
    <mergeCell ref="B781:E781"/>
    <mergeCell ref="B777:F777"/>
    <mergeCell ref="B779:F779"/>
    <mergeCell ref="B775:E775"/>
    <mergeCell ref="B776:E776"/>
    <mergeCell ref="B773:G773"/>
    <mergeCell ref="B774:F774"/>
    <mergeCell ref="B771:G771"/>
    <mergeCell ref="B772:F772"/>
    <mergeCell ref="B769:F769"/>
    <mergeCell ref="B770:F770"/>
    <mergeCell ref="B740:G740"/>
    <mergeCell ref="B767:G767"/>
    <mergeCell ref="B768:F768"/>
    <mergeCell ref="B765:G765"/>
    <mergeCell ref="B766:G766"/>
    <mergeCell ref="B763:G763"/>
    <mergeCell ref="B764:G764"/>
    <mergeCell ref="B761:F761"/>
    <mergeCell ref="B762:G762"/>
    <mergeCell ref="B759:F759"/>
    <mergeCell ref="B760:F760"/>
    <mergeCell ref="B738:G738"/>
    <mergeCell ref="B731:F731"/>
    <mergeCell ref="B736:F736"/>
    <mergeCell ref="B729:F729"/>
    <mergeCell ref="B730:F730"/>
    <mergeCell ref="B727:E727"/>
    <mergeCell ref="B728:E728"/>
    <mergeCell ref="B757:F757"/>
    <mergeCell ref="B758:F758"/>
    <mergeCell ref="B754:E754"/>
    <mergeCell ref="B755:E755"/>
    <mergeCell ref="B752:F752"/>
    <mergeCell ref="B753:E753"/>
    <mergeCell ref="B742:G742"/>
    <mergeCell ref="B744:G744"/>
    <mergeCell ref="B739:G739"/>
    <mergeCell ref="B725:G725"/>
    <mergeCell ref="B726:E726"/>
    <mergeCell ref="B722:G722"/>
    <mergeCell ref="B723:G723"/>
    <mergeCell ref="B715:C715"/>
    <mergeCell ref="B721:G721"/>
    <mergeCell ref="B713:G713"/>
    <mergeCell ref="B714:G714"/>
    <mergeCell ref="B711:G711"/>
    <mergeCell ref="B712:G712"/>
    <mergeCell ref="B708:F708"/>
    <mergeCell ref="B709:F709"/>
    <mergeCell ref="B706:F706"/>
    <mergeCell ref="B707:F707"/>
    <mergeCell ref="B704:G704"/>
    <mergeCell ref="B705:F705"/>
    <mergeCell ref="B701:G701"/>
    <mergeCell ref="B702:G702"/>
    <mergeCell ref="B697:G697"/>
    <mergeCell ref="B700:G700"/>
    <mergeCell ref="B694:G694"/>
    <mergeCell ref="B696:G696"/>
    <mergeCell ref="B691:F691"/>
    <mergeCell ref="B693:G693"/>
    <mergeCell ref="B689:F689"/>
    <mergeCell ref="B690:F690"/>
    <mergeCell ref="B687:F687"/>
    <mergeCell ref="B688:F688"/>
    <mergeCell ref="B685:F685"/>
    <mergeCell ref="B686:F686"/>
    <mergeCell ref="B683:F683"/>
    <mergeCell ref="B684:F684"/>
    <mergeCell ref="B681:G681"/>
    <mergeCell ref="B682:F682"/>
    <mergeCell ref="B678:G678"/>
    <mergeCell ref="B679:G679"/>
    <mergeCell ref="B675:G675"/>
    <mergeCell ref="B677:G677"/>
    <mergeCell ref="B674:F674"/>
    <mergeCell ref="B673:G673"/>
    <mergeCell ref="B670:G670"/>
    <mergeCell ref="B671:G671"/>
    <mergeCell ref="B665:F665"/>
    <mergeCell ref="B669:G669"/>
    <mergeCell ref="B649:G649"/>
    <mergeCell ref="B651:G651"/>
    <mergeCell ref="B646:G646"/>
    <mergeCell ref="B647:G647"/>
    <mergeCell ref="B642:F642"/>
    <mergeCell ref="B643:F643"/>
    <mergeCell ref="B640:F640"/>
    <mergeCell ref="B641:F641"/>
    <mergeCell ref="B638:E638"/>
    <mergeCell ref="B639:E639"/>
    <mergeCell ref="B636:E636"/>
    <mergeCell ref="B637:E637"/>
    <mergeCell ref="B634:G634"/>
    <mergeCell ref="B635:F635"/>
    <mergeCell ref="B632:G632"/>
    <mergeCell ref="B633:G633"/>
    <mergeCell ref="B630:F630"/>
    <mergeCell ref="B631:G631"/>
    <mergeCell ref="B629:F629"/>
    <mergeCell ref="B628:F628"/>
    <mergeCell ref="B626:F626"/>
    <mergeCell ref="B627:F627"/>
    <mergeCell ref="B623:G623"/>
    <mergeCell ref="B624:F624"/>
    <mergeCell ref="B620:G620"/>
    <mergeCell ref="B621:G621"/>
    <mergeCell ref="B618:G618"/>
    <mergeCell ref="B619:G619"/>
    <mergeCell ref="B613:G613"/>
    <mergeCell ref="B615:G615"/>
    <mergeCell ref="B610:G610"/>
    <mergeCell ref="B611:G611"/>
    <mergeCell ref="B607:G607"/>
    <mergeCell ref="B609:G609"/>
    <mergeCell ref="B600:F600"/>
    <mergeCell ref="B605:G605"/>
    <mergeCell ref="B597:F597"/>
    <mergeCell ref="B598:G598"/>
    <mergeCell ref="B595:F595"/>
    <mergeCell ref="B596:F596"/>
    <mergeCell ref="B589:G589"/>
    <mergeCell ref="B591:G591"/>
    <mergeCell ref="B585:G585"/>
    <mergeCell ref="B587:G587"/>
    <mergeCell ref="B581:G581"/>
    <mergeCell ref="B583:G583"/>
    <mergeCell ref="B577:G577"/>
    <mergeCell ref="B579:G579"/>
    <mergeCell ref="B573:G573"/>
    <mergeCell ref="B575:G575"/>
    <mergeCell ref="B569:G569"/>
    <mergeCell ref="B571:G571"/>
    <mergeCell ref="B558:G558"/>
    <mergeCell ref="B560:G560"/>
    <mergeCell ref="B546:G546"/>
    <mergeCell ref="B556:G556"/>
    <mergeCell ref="B542:G542"/>
    <mergeCell ref="B544:G544"/>
    <mergeCell ref="B519:G520"/>
    <mergeCell ref="B540:G540"/>
    <mergeCell ref="B509:G510"/>
    <mergeCell ref="B517:G518"/>
    <mergeCell ref="B505:E505"/>
    <mergeCell ref="B507:G507"/>
    <mergeCell ref="B502:E502"/>
    <mergeCell ref="B503:E503"/>
    <mergeCell ref="B493:G493"/>
    <mergeCell ref="B500:G500"/>
    <mergeCell ref="B477:E477"/>
    <mergeCell ref="B479:G479"/>
    <mergeCell ref="B471:G471"/>
    <mergeCell ref="B475:E475"/>
    <mergeCell ref="B458:C458"/>
    <mergeCell ref="B464:G464"/>
    <mergeCell ref="B453:G453"/>
    <mergeCell ref="B457:C457"/>
    <mergeCell ref="B437:G437"/>
    <mergeCell ref="B446:G446"/>
    <mergeCell ref="B433:G433"/>
    <mergeCell ref="B435:E435"/>
    <mergeCell ref="B430:E430"/>
    <mergeCell ref="B431:G431"/>
    <mergeCell ref="B426:E426"/>
    <mergeCell ref="B428:G428"/>
    <mergeCell ref="B420:G420"/>
    <mergeCell ref="C421:F421"/>
    <mergeCell ref="B418:G418"/>
    <mergeCell ref="B419:G419"/>
    <mergeCell ref="B416:G416"/>
    <mergeCell ref="B417:G417"/>
    <mergeCell ref="B413:F413"/>
    <mergeCell ref="B414:F414"/>
    <mergeCell ref="B411:F411"/>
    <mergeCell ref="B412:F412"/>
    <mergeCell ref="B409:F409"/>
    <mergeCell ref="B410:F410"/>
    <mergeCell ref="B407:F407"/>
    <mergeCell ref="B408:F408"/>
    <mergeCell ref="B405:F405"/>
    <mergeCell ref="B406:F406"/>
    <mergeCell ref="B402:G402"/>
    <mergeCell ref="B404:G404"/>
    <mergeCell ref="B400:G400"/>
    <mergeCell ref="B401:G401"/>
    <mergeCell ref="B397:G397"/>
    <mergeCell ref="B398:G398"/>
    <mergeCell ref="B394:G394"/>
    <mergeCell ref="B396:G396"/>
    <mergeCell ref="B392:G392"/>
    <mergeCell ref="B393:G393"/>
    <mergeCell ref="B386:G386"/>
    <mergeCell ref="B387:G387"/>
    <mergeCell ref="B383:F383"/>
    <mergeCell ref="B385:G385"/>
    <mergeCell ref="B381:F381"/>
    <mergeCell ref="B382:F382"/>
    <mergeCell ref="B379:F379"/>
    <mergeCell ref="B380:F380"/>
    <mergeCell ref="B377:F377"/>
    <mergeCell ref="B378:F378"/>
    <mergeCell ref="B375:F375"/>
    <mergeCell ref="B376:F376"/>
    <mergeCell ref="B373:F373"/>
    <mergeCell ref="B374:F374"/>
    <mergeCell ref="B371:F371"/>
    <mergeCell ref="B372:F372"/>
    <mergeCell ref="B369:F369"/>
    <mergeCell ref="B370:F370"/>
    <mergeCell ref="B367:G367"/>
    <mergeCell ref="B368:G368"/>
    <mergeCell ref="B365:G365"/>
    <mergeCell ref="B366:G366"/>
    <mergeCell ref="B362:F362"/>
    <mergeCell ref="B363:G363"/>
    <mergeCell ref="B360:F360"/>
    <mergeCell ref="B361:F361"/>
    <mergeCell ref="B358:G358"/>
    <mergeCell ref="B359:G359"/>
    <mergeCell ref="B354:G354"/>
    <mergeCell ref="B356:G356"/>
    <mergeCell ref="B357:G357"/>
    <mergeCell ref="B344:G344"/>
    <mergeCell ref="B345:G345"/>
    <mergeCell ref="B341:G341"/>
    <mergeCell ref="B343:G343"/>
    <mergeCell ref="B339:G339"/>
    <mergeCell ref="B340:G340"/>
    <mergeCell ref="B337:G337"/>
    <mergeCell ref="B338:G338"/>
    <mergeCell ref="B335:G335"/>
    <mergeCell ref="B336:G336"/>
    <mergeCell ref="B333:G333"/>
    <mergeCell ref="B334:G334"/>
    <mergeCell ref="B331:G331"/>
    <mergeCell ref="B332:G332"/>
    <mergeCell ref="B329:G329"/>
    <mergeCell ref="B330:G330"/>
    <mergeCell ref="B327:G327"/>
    <mergeCell ref="B328:G328"/>
    <mergeCell ref="B324:F324"/>
    <mergeCell ref="B325:G325"/>
    <mergeCell ref="B322:F322"/>
    <mergeCell ref="B323:F323"/>
    <mergeCell ref="B320:F320"/>
    <mergeCell ref="B321:F321"/>
    <mergeCell ref="B317:G317"/>
    <mergeCell ref="B319:G319"/>
    <mergeCell ref="B315:F315"/>
    <mergeCell ref="B316:G316"/>
    <mergeCell ref="B313:F313"/>
    <mergeCell ref="B314:F314"/>
    <mergeCell ref="B311:F311"/>
    <mergeCell ref="B312:F312"/>
    <mergeCell ref="B309:F309"/>
    <mergeCell ref="B310:F310"/>
    <mergeCell ref="B307:F307"/>
    <mergeCell ref="B308:F308"/>
    <mergeCell ref="B305:F305"/>
    <mergeCell ref="B306:F306"/>
    <mergeCell ref="B211:G211"/>
    <mergeCell ref="B287:G287"/>
    <mergeCell ref="B293:G293"/>
    <mergeCell ref="B187:G187"/>
    <mergeCell ref="B185:G185"/>
    <mergeCell ref="B186:F186"/>
    <mergeCell ref="B181:F181"/>
    <mergeCell ref="B182:F182"/>
    <mergeCell ref="B179:G179"/>
    <mergeCell ref="B180:F180"/>
    <mergeCell ref="B176:F176"/>
    <mergeCell ref="B177:F177"/>
    <mergeCell ref="B174:G174"/>
    <mergeCell ref="B175:F175"/>
    <mergeCell ref="B171:F171"/>
    <mergeCell ref="B172:F172"/>
    <mergeCell ref="B169:G169"/>
    <mergeCell ref="B170:F170"/>
    <mergeCell ref="B166:G166"/>
    <mergeCell ref="B167:G167"/>
    <mergeCell ref="B164:G164"/>
    <mergeCell ref="B165:G165"/>
    <mergeCell ref="B162:G162"/>
    <mergeCell ref="B163:G163"/>
    <mergeCell ref="B159:G159"/>
    <mergeCell ref="B160:G160"/>
    <mergeCell ref="B155:G155"/>
    <mergeCell ref="B157:G157"/>
    <mergeCell ref="B153:G153"/>
    <mergeCell ref="B147:F147"/>
    <mergeCell ref="B137:F137"/>
    <mergeCell ref="D140:F140"/>
    <mergeCell ref="B134:F134"/>
    <mergeCell ref="B143:F143"/>
    <mergeCell ref="B150:F150"/>
    <mergeCell ref="B1:G1"/>
    <mergeCell ref="B4:G4"/>
    <mergeCell ref="B100:F100"/>
    <mergeCell ref="K100:O100"/>
    <mergeCell ref="B625:F625"/>
    <mergeCell ref="B61:F61"/>
    <mergeCell ref="B80:F80"/>
    <mergeCell ref="B9:F9"/>
    <mergeCell ref="B5:G5"/>
    <mergeCell ref="B6:G6"/>
    <mergeCell ref="B104:F104"/>
    <mergeCell ref="C89:F89"/>
    <mergeCell ref="B84:F84"/>
    <mergeCell ref="K1:P1"/>
    <mergeCell ref="K4:P4"/>
    <mergeCell ref="K5:P5"/>
    <mergeCell ref="K6:P6"/>
    <mergeCell ref="K9:O9"/>
    <mergeCell ref="K61:O61"/>
    <mergeCell ref="K80:O80"/>
    <mergeCell ref="K84:O84"/>
    <mergeCell ref="L89:O89"/>
    <mergeCell ref="K104:O104"/>
    <mergeCell ref="K137:O137"/>
    <mergeCell ref="M140:O140"/>
    <mergeCell ref="K147:O147"/>
    <mergeCell ref="K153:P153"/>
    <mergeCell ref="K155:P155"/>
    <mergeCell ref="K134:O134"/>
    <mergeCell ref="K143:O143"/>
    <mergeCell ref="K150:O150"/>
    <mergeCell ref="K157:P157"/>
    <mergeCell ref="K159:P159"/>
    <mergeCell ref="K160:P160"/>
    <mergeCell ref="K162:P162"/>
    <mergeCell ref="K163:P163"/>
    <mergeCell ref="K164:P164"/>
    <mergeCell ref="K165:P165"/>
    <mergeCell ref="K166:P166"/>
    <mergeCell ref="K167:P167"/>
    <mergeCell ref="K169:P169"/>
    <mergeCell ref="K170:O170"/>
    <mergeCell ref="K171:O171"/>
    <mergeCell ref="K172:O172"/>
    <mergeCell ref="K174:P174"/>
    <mergeCell ref="K175:O175"/>
    <mergeCell ref="K176:O176"/>
    <mergeCell ref="K177:O177"/>
    <mergeCell ref="K179:P179"/>
    <mergeCell ref="K180:O180"/>
    <mergeCell ref="K181:O181"/>
    <mergeCell ref="K182:O182"/>
    <mergeCell ref="K185:P185"/>
    <mergeCell ref="K186:O186"/>
    <mergeCell ref="K187:P187"/>
    <mergeCell ref="K211:P211"/>
    <mergeCell ref="K287:P287"/>
    <mergeCell ref="K293:P293"/>
    <mergeCell ref="K305:O305"/>
    <mergeCell ref="K306:O306"/>
    <mergeCell ref="K307:O307"/>
    <mergeCell ref="K308:O308"/>
    <mergeCell ref="K309:O309"/>
    <mergeCell ref="K310:O310"/>
    <mergeCell ref="K311:O311"/>
    <mergeCell ref="K312:O312"/>
    <mergeCell ref="K313:O313"/>
    <mergeCell ref="K314:O314"/>
    <mergeCell ref="K315:O315"/>
    <mergeCell ref="K316:P316"/>
    <mergeCell ref="K317:P317"/>
    <mergeCell ref="K319:P319"/>
    <mergeCell ref="K320:O320"/>
    <mergeCell ref="K321:O321"/>
    <mergeCell ref="K322:O322"/>
    <mergeCell ref="K323:O323"/>
    <mergeCell ref="K324:O324"/>
    <mergeCell ref="K325:P325"/>
    <mergeCell ref="K327:P327"/>
    <mergeCell ref="K328:P328"/>
    <mergeCell ref="K329:P329"/>
    <mergeCell ref="K330:P330"/>
    <mergeCell ref="K331:P331"/>
    <mergeCell ref="K332:P332"/>
    <mergeCell ref="K333:P333"/>
    <mergeCell ref="K334:P334"/>
    <mergeCell ref="K335:P335"/>
    <mergeCell ref="K336:P336"/>
    <mergeCell ref="K337:P337"/>
    <mergeCell ref="K338:P338"/>
    <mergeCell ref="K339:P339"/>
    <mergeCell ref="K340:P340"/>
    <mergeCell ref="K341:P341"/>
    <mergeCell ref="K343:P343"/>
    <mergeCell ref="K344:P344"/>
    <mergeCell ref="K345:P345"/>
    <mergeCell ref="K354:P354"/>
    <mergeCell ref="K356:P356"/>
    <mergeCell ref="K357:P357"/>
    <mergeCell ref="K358:P358"/>
    <mergeCell ref="K359:P359"/>
    <mergeCell ref="K360:O360"/>
    <mergeCell ref="K361:O361"/>
    <mergeCell ref="K362:O362"/>
    <mergeCell ref="K363:P363"/>
    <mergeCell ref="K365:P365"/>
    <mergeCell ref="K366:P366"/>
    <mergeCell ref="K367:P367"/>
    <mergeCell ref="K368:P368"/>
    <mergeCell ref="K369:O369"/>
    <mergeCell ref="K370:O370"/>
    <mergeCell ref="K371:O371"/>
    <mergeCell ref="K372:O372"/>
    <mergeCell ref="K373:O373"/>
    <mergeCell ref="K374:O374"/>
    <mergeCell ref="K375:O375"/>
    <mergeCell ref="K376:O376"/>
    <mergeCell ref="K377:O377"/>
    <mergeCell ref="K378:O378"/>
    <mergeCell ref="K379:O379"/>
    <mergeCell ref="K380:O380"/>
    <mergeCell ref="K381:O381"/>
    <mergeCell ref="K382:O382"/>
    <mergeCell ref="K383:O383"/>
    <mergeCell ref="K385:P385"/>
    <mergeCell ref="K386:P386"/>
    <mergeCell ref="K387:P387"/>
    <mergeCell ref="K392:P392"/>
    <mergeCell ref="K393:P393"/>
    <mergeCell ref="K394:P394"/>
    <mergeCell ref="K396:P396"/>
    <mergeCell ref="K397:P397"/>
    <mergeCell ref="K398:P398"/>
    <mergeCell ref="K400:P400"/>
    <mergeCell ref="K401:P401"/>
    <mergeCell ref="K402:P402"/>
    <mergeCell ref="K404:P404"/>
    <mergeCell ref="K405:O405"/>
    <mergeCell ref="K406:O406"/>
    <mergeCell ref="K407:O407"/>
    <mergeCell ref="K408:O408"/>
    <mergeCell ref="K409:O409"/>
    <mergeCell ref="K410:O410"/>
    <mergeCell ref="K411:O411"/>
    <mergeCell ref="K412:O412"/>
    <mergeCell ref="K413:O413"/>
    <mergeCell ref="K414:O414"/>
    <mergeCell ref="K416:P416"/>
    <mergeCell ref="K417:P417"/>
    <mergeCell ref="K418:P418"/>
    <mergeCell ref="K419:P419"/>
    <mergeCell ref="K420:P420"/>
    <mergeCell ref="L421:O421"/>
    <mergeCell ref="K426:N426"/>
    <mergeCell ref="K428:P428"/>
    <mergeCell ref="K430:N430"/>
    <mergeCell ref="K431:P431"/>
    <mergeCell ref="K433:P433"/>
    <mergeCell ref="K435:N435"/>
    <mergeCell ref="K437:P437"/>
    <mergeCell ref="K446:P446"/>
    <mergeCell ref="K453:P453"/>
    <mergeCell ref="K457:L457"/>
    <mergeCell ref="K458:L458"/>
    <mergeCell ref="K464:P464"/>
    <mergeCell ref="K471:P471"/>
    <mergeCell ref="K475:N475"/>
    <mergeCell ref="K477:N477"/>
    <mergeCell ref="K479:P479"/>
    <mergeCell ref="K493:P493"/>
    <mergeCell ref="K500:P500"/>
    <mergeCell ref="K502:N502"/>
    <mergeCell ref="K503:N503"/>
    <mergeCell ref="K505:N505"/>
    <mergeCell ref="K507:P507"/>
    <mergeCell ref="K509:P510"/>
    <mergeCell ref="K517:P518"/>
    <mergeCell ref="K519:P520"/>
    <mergeCell ref="K540:P540"/>
    <mergeCell ref="K542:P542"/>
    <mergeCell ref="K544:P544"/>
    <mergeCell ref="K546:P546"/>
    <mergeCell ref="K556:P556"/>
    <mergeCell ref="K558:P558"/>
    <mergeCell ref="K560:P560"/>
    <mergeCell ref="K569:P569"/>
    <mergeCell ref="K571:P571"/>
    <mergeCell ref="K573:P573"/>
    <mergeCell ref="K575:P575"/>
    <mergeCell ref="K577:P577"/>
    <mergeCell ref="K579:P579"/>
    <mergeCell ref="K581:P581"/>
    <mergeCell ref="K583:P583"/>
    <mergeCell ref="K585:P585"/>
    <mergeCell ref="K587:P587"/>
    <mergeCell ref="K589:P589"/>
    <mergeCell ref="K591:P591"/>
    <mergeCell ref="K595:O595"/>
    <mergeCell ref="K596:O596"/>
    <mergeCell ref="K597:O597"/>
    <mergeCell ref="K598:P598"/>
    <mergeCell ref="K600:O600"/>
    <mergeCell ref="K605:P605"/>
    <mergeCell ref="K607:P607"/>
    <mergeCell ref="K609:P609"/>
    <mergeCell ref="K610:P610"/>
    <mergeCell ref="K611:P611"/>
    <mergeCell ref="K613:P613"/>
    <mergeCell ref="K615:P615"/>
    <mergeCell ref="K618:P618"/>
    <mergeCell ref="K619:P619"/>
    <mergeCell ref="K620:P620"/>
    <mergeCell ref="K621:P621"/>
    <mergeCell ref="K623:P623"/>
    <mergeCell ref="K624:O624"/>
    <mergeCell ref="K625:O625"/>
    <mergeCell ref="K626:O626"/>
    <mergeCell ref="K627:O627"/>
    <mergeCell ref="K628:O628"/>
    <mergeCell ref="K629:O629"/>
    <mergeCell ref="K630:O630"/>
    <mergeCell ref="K631:P631"/>
    <mergeCell ref="K632:P632"/>
    <mergeCell ref="K633:P633"/>
    <mergeCell ref="K634:P634"/>
    <mergeCell ref="K635:O635"/>
    <mergeCell ref="K636:N636"/>
    <mergeCell ref="K637:N637"/>
    <mergeCell ref="K638:N638"/>
    <mergeCell ref="K639:N639"/>
    <mergeCell ref="K640:O640"/>
    <mergeCell ref="K641:O641"/>
    <mergeCell ref="K642:O642"/>
    <mergeCell ref="K643:O643"/>
    <mergeCell ref="K646:P646"/>
    <mergeCell ref="K647:P647"/>
    <mergeCell ref="K649:P649"/>
    <mergeCell ref="K651:P651"/>
    <mergeCell ref="K665:O665"/>
    <mergeCell ref="K669:P669"/>
    <mergeCell ref="K670:P670"/>
    <mergeCell ref="K671:P671"/>
    <mergeCell ref="K673:P673"/>
    <mergeCell ref="K674:O674"/>
    <mergeCell ref="K675:P675"/>
    <mergeCell ref="K677:P677"/>
    <mergeCell ref="K678:P678"/>
    <mergeCell ref="K679:P679"/>
    <mergeCell ref="K681:P681"/>
    <mergeCell ref="K682:O682"/>
    <mergeCell ref="K683:O683"/>
    <mergeCell ref="K684:O684"/>
    <mergeCell ref="K685:O685"/>
    <mergeCell ref="K686:O686"/>
    <mergeCell ref="K687:O687"/>
    <mergeCell ref="K688:O688"/>
    <mergeCell ref="K689:O689"/>
    <mergeCell ref="K690:O690"/>
    <mergeCell ref="K691:O691"/>
    <mergeCell ref="K693:P693"/>
    <mergeCell ref="K694:P694"/>
    <mergeCell ref="K696:P696"/>
    <mergeCell ref="K697:P697"/>
    <mergeCell ref="K700:P700"/>
    <mergeCell ref="K701:P701"/>
    <mergeCell ref="K702:P702"/>
    <mergeCell ref="K704:P704"/>
    <mergeCell ref="K705:O705"/>
    <mergeCell ref="K706:O706"/>
    <mergeCell ref="K707:O707"/>
    <mergeCell ref="K708:O708"/>
    <mergeCell ref="K709:O709"/>
    <mergeCell ref="K711:P711"/>
    <mergeCell ref="K712:P712"/>
    <mergeCell ref="K713:P713"/>
    <mergeCell ref="K714:P714"/>
    <mergeCell ref="K715:L715"/>
    <mergeCell ref="K721:P721"/>
    <mergeCell ref="K722:P722"/>
    <mergeCell ref="K723:P723"/>
    <mergeCell ref="K725:P725"/>
    <mergeCell ref="K726:N726"/>
    <mergeCell ref="K727:N727"/>
    <mergeCell ref="K728:N728"/>
    <mergeCell ref="K729:O729"/>
    <mergeCell ref="K730:O730"/>
    <mergeCell ref="K731:O731"/>
    <mergeCell ref="K736:O736"/>
    <mergeCell ref="K738:P738"/>
    <mergeCell ref="K739:P739"/>
    <mergeCell ref="K740:P740"/>
    <mergeCell ref="K742:P742"/>
    <mergeCell ref="K744:P744"/>
    <mergeCell ref="K752:O752"/>
    <mergeCell ref="K753:N753"/>
    <mergeCell ref="K754:N754"/>
    <mergeCell ref="K755:N755"/>
    <mergeCell ref="K757:O757"/>
    <mergeCell ref="K758:O758"/>
    <mergeCell ref="K759:O759"/>
    <mergeCell ref="K760:O760"/>
    <mergeCell ref="K761:O761"/>
    <mergeCell ref="K762:P762"/>
    <mergeCell ref="K763:P763"/>
    <mergeCell ref="K764:P764"/>
    <mergeCell ref="K765:P765"/>
    <mergeCell ref="K766:P766"/>
    <mergeCell ref="K767:P767"/>
    <mergeCell ref="K768:O768"/>
    <mergeCell ref="K769:O769"/>
    <mergeCell ref="K770:O770"/>
    <mergeCell ref="K771:P771"/>
    <mergeCell ref="K772:O772"/>
    <mergeCell ref="K773:P773"/>
    <mergeCell ref="K774:O774"/>
    <mergeCell ref="K775:N775"/>
    <mergeCell ref="K776:N776"/>
    <mergeCell ref="K777:O777"/>
    <mergeCell ref="K779:O779"/>
    <mergeCell ref="K780:N780"/>
    <mergeCell ref="K781:N781"/>
    <mergeCell ref="K783:O783"/>
    <mergeCell ref="K784:N784"/>
    <mergeCell ref="K785:N785"/>
    <mergeCell ref="K786:O786"/>
    <mergeCell ref="K787:N787"/>
    <mergeCell ref="K788:N788"/>
    <mergeCell ref="K790:P790"/>
    <mergeCell ref="K791:O791"/>
    <mergeCell ref="K792:N792"/>
    <mergeCell ref="K793:N793"/>
    <mergeCell ref="K794:O794"/>
    <mergeCell ref="K795:N795"/>
    <mergeCell ref="K796:N796"/>
    <mergeCell ref="K797:O797"/>
    <mergeCell ref="K798:N798"/>
    <mergeCell ref="K799:N799"/>
    <mergeCell ref="K801:P801"/>
    <mergeCell ref="K802:O802"/>
    <mergeCell ref="K803:N803"/>
    <mergeCell ref="K804:N804"/>
    <mergeCell ref="K806:O806"/>
    <mergeCell ref="K807:N807"/>
    <mergeCell ref="K808:N808"/>
    <mergeCell ref="K809:O809"/>
    <mergeCell ref="K810:N810"/>
    <mergeCell ref="K811:N811"/>
    <mergeCell ref="K813:P813"/>
    <mergeCell ref="K814:O814"/>
    <mergeCell ref="K815:O815"/>
    <mergeCell ref="K817:O817"/>
    <mergeCell ref="K819:O819"/>
    <mergeCell ref="K822:P822"/>
    <mergeCell ref="K824:P824"/>
    <mergeCell ref="K825:P825"/>
    <mergeCell ref="K826:P826"/>
    <mergeCell ref="K827:P827"/>
    <mergeCell ref="K828:O828"/>
    <mergeCell ref="K830:N830"/>
    <mergeCell ref="K835:N835"/>
    <mergeCell ref="K836:O836"/>
    <mergeCell ref="K837:O837"/>
    <mergeCell ref="K839:O839"/>
    <mergeCell ref="K840:O840"/>
    <mergeCell ref="K841:O841"/>
    <mergeCell ref="K842:P842"/>
    <mergeCell ref="K843:P843"/>
    <mergeCell ref="K844:P844"/>
    <mergeCell ref="K845:P845"/>
    <mergeCell ref="K847:P847"/>
    <mergeCell ref="K848:P848"/>
    <mergeCell ref="K849:P849"/>
    <mergeCell ref="K851:P851"/>
    <mergeCell ref="K852:P852"/>
    <mergeCell ref="K853:O853"/>
    <mergeCell ref="K854:O854"/>
    <mergeCell ref="K855:O855"/>
    <mergeCell ref="K856:O856"/>
    <mergeCell ref="K857:O857"/>
    <mergeCell ref="K858:O858"/>
    <mergeCell ref="K859:O859"/>
    <mergeCell ref="K860:O860"/>
    <mergeCell ref="K861:O861"/>
    <mergeCell ref="K862:O862"/>
    <mergeCell ref="K863:O863"/>
    <mergeCell ref="K864:O864"/>
    <mergeCell ref="K865:O865"/>
    <mergeCell ref="K866:O866"/>
    <mergeCell ref="K867:O867"/>
    <mergeCell ref="K868:O868"/>
    <mergeCell ref="K869:O869"/>
    <mergeCell ref="K870:O870"/>
    <mergeCell ref="K871:O871"/>
    <mergeCell ref="K872:O872"/>
    <mergeCell ref="K873:O873"/>
    <mergeCell ref="K874:O874"/>
    <mergeCell ref="K875:O875"/>
    <mergeCell ref="K876:O876"/>
    <mergeCell ref="K877:O877"/>
    <mergeCell ref="K879:P879"/>
    <mergeCell ref="K880:O880"/>
    <mergeCell ref="K881:O881"/>
    <mergeCell ref="K882:O882"/>
    <mergeCell ref="K883:O883"/>
    <mergeCell ref="K884:O884"/>
    <mergeCell ref="K885:O885"/>
    <mergeCell ref="K886:O886"/>
    <mergeCell ref="K887:O887"/>
    <mergeCell ref="K888:O888"/>
    <mergeCell ref="K889:O889"/>
    <mergeCell ref="K890:O890"/>
    <mergeCell ref="K891:O891"/>
    <mergeCell ref="K892:O892"/>
    <mergeCell ref="K893:O893"/>
    <mergeCell ref="K894:O894"/>
    <mergeCell ref="K895:O895"/>
    <mergeCell ref="K896:O896"/>
    <mergeCell ref="K897:O897"/>
    <mergeCell ref="K899:O899"/>
    <mergeCell ref="K900:O900"/>
    <mergeCell ref="K901:P901"/>
    <mergeCell ref="K902:P902"/>
    <mergeCell ref="K903:P903"/>
    <mergeCell ref="K904:O904"/>
    <mergeCell ref="K905:O905"/>
    <mergeCell ref="K906:O906"/>
    <mergeCell ref="K908:P908"/>
    <mergeCell ref="K909:P909"/>
    <mergeCell ref="K910:P910"/>
    <mergeCell ref="K911:P911"/>
    <mergeCell ref="K912:P912"/>
    <mergeCell ref="K913:P913"/>
    <mergeCell ref="K916:L916"/>
    <mergeCell ref="K926:O926"/>
    <mergeCell ref="K932:N932"/>
    <mergeCell ref="K934:O934"/>
    <mergeCell ref="K935:P935"/>
    <mergeCell ref="K936:P936"/>
    <mergeCell ref="K938:P938"/>
    <mergeCell ref="K940:P940"/>
    <mergeCell ref="K942:P942"/>
    <mergeCell ref="K943:P943"/>
    <mergeCell ref="K944:P944"/>
    <mergeCell ref="K945:P945"/>
    <mergeCell ref="K946:P946"/>
    <mergeCell ref="K948:O948"/>
    <mergeCell ref="K950:P950"/>
    <mergeCell ref="K952:P952"/>
    <mergeCell ref="K953:P953"/>
    <mergeCell ref="K954:P954"/>
    <mergeCell ref="K956:P956"/>
    <mergeCell ref="K957:O957"/>
    <mergeCell ref="K962:L962"/>
    <mergeCell ref="K964:O964"/>
    <mergeCell ref="K965:O965"/>
    <mergeCell ref="K966:O966"/>
    <mergeCell ref="K967:O967"/>
    <mergeCell ref="K968:O968"/>
    <mergeCell ref="K971:O971"/>
    <mergeCell ref="K972:O972"/>
    <mergeCell ref="K973:O973"/>
    <mergeCell ref="K974:O974"/>
    <mergeCell ref="K977:P977"/>
    <mergeCell ref="K978:P978"/>
    <mergeCell ref="K979:P979"/>
    <mergeCell ref="K981:P981"/>
    <mergeCell ref="K982:O982"/>
    <mergeCell ref="K983:O983"/>
    <mergeCell ref="K984:O984"/>
    <mergeCell ref="K985:O985"/>
    <mergeCell ref="K986:O986"/>
    <mergeCell ref="K987:O987"/>
    <mergeCell ref="K988:O988"/>
    <mergeCell ref="K995:P995"/>
    <mergeCell ref="K996:P996"/>
    <mergeCell ref="K997:P997"/>
    <mergeCell ref="K998:O998"/>
    <mergeCell ref="K999:O999"/>
    <mergeCell ref="K1010:O1010"/>
    <mergeCell ref="K1041:P1041"/>
    <mergeCell ref="K1042:P1042"/>
    <mergeCell ref="K1043:P1043"/>
    <mergeCell ref="K1044:P1044"/>
    <mergeCell ref="K1045:L1045"/>
    <mergeCell ref="M1045:N1045"/>
    <mergeCell ref="O1045:P1045"/>
    <mergeCell ref="K1046:L1046"/>
    <mergeCell ref="M1046:N1046"/>
    <mergeCell ref="O1046:P1046"/>
    <mergeCell ref="K1047:P1047"/>
    <mergeCell ref="K1002:O1002"/>
    <mergeCell ref="K1004:P1004"/>
    <mergeCell ref="K1005:P1005"/>
    <mergeCell ref="K1006:P1006"/>
    <mergeCell ref="K1007:P1007"/>
    <mergeCell ref="K1008:P1008"/>
    <mergeCell ref="K1009:O1009"/>
    <mergeCell ref="K1048:P1048"/>
    <mergeCell ref="K1059:P1059"/>
    <mergeCell ref="K1060:P1060"/>
    <mergeCell ref="K1061:P1061"/>
    <mergeCell ref="K1062:P1062"/>
    <mergeCell ref="K1063:P1063"/>
    <mergeCell ref="K1050:P1050"/>
    <mergeCell ref="K1051:P1051"/>
    <mergeCell ref="K1052:P1052"/>
    <mergeCell ref="K1053:P1053"/>
    <mergeCell ref="K1054:O1054"/>
    <mergeCell ref="K1055:P1055"/>
    <mergeCell ref="K1056:O1056"/>
    <mergeCell ref="K1057:O1057"/>
    <mergeCell ref="K1064:P1064"/>
    <mergeCell ref="K1065:P1065"/>
    <mergeCell ref="K1066:P1066"/>
    <mergeCell ref="K1068:P1068"/>
    <mergeCell ref="K1069:P1069"/>
    <mergeCell ref="K1070:P1070"/>
    <mergeCell ref="K1072:P1072"/>
    <mergeCell ref="K1073:P1073"/>
    <mergeCell ref="K1074:P1074"/>
    <mergeCell ref="K1075:P1075"/>
    <mergeCell ref="K1076:P1076"/>
    <mergeCell ref="K1080:P1080"/>
    <mergeCell ref="K1081:P1081"/>
    <mergeCell ref="K1083:P1083"/>
    <mergeCell ref="K1084:P1084"/>
    <mergeCell ref="K1086:P1086"/>
    <mergeCell ref="K1087:P1087"/>
    <mergeCell ref="K1088:P1088"/>
    <mergeCell ref="K1090:P1090"/>
    <mergeCell ref="K1091:P1091"/>
    <mergeCell ref="K1092:P1092"/>
    <mergeCell ref="K1095:P1095"/>
    <mergeCell ref="K1096:P1096"/>
    <mergeCell ref="K1097:P1097"/>
    <mergeCell ref="K1098:P1098"/>
    <mergeCell ref="K1099:P1099"/>
    <mergeCell ref="K1100:P1100"/>
    <mergeCell ref="K1101:P1101"/>
    <mergeCell ref="K1102:P1102"/>
    <mergeCell ref="K1103:P1103"/>
    <mergeCell ref="K1104:P1104"/>
    <mergeCell ref="K1105:P1105"/>
    <mergeCell ref="K1106:P1106"/>
    <mergeCell ref="K1107:P1107"/>
    <mergeCell ref="K1114:P1114"/>
    <mergeCell ref="K1115:P1115"/>
    <mergeCell ref="K1117:P1117"/>
    <mergeCell ref="K1118:P1118"/>
    <mergeCell ref="K1119:P1119"/>
    <mergeCell ref="K1126:P1126"/>
    <mergeCell ref="K1127:P1127"/>
    <mergeCell ref="K1128:P1128"/>
    <mergeCell ref="K1134:P1134"/>
    <mergeCell ref="K1140:P1140"/>
    <mergeCell ref="K1146:P1146"/>
    <mergeCell ref="K1147:N1147"/>
    <mergeCell ref="O1147:P1147"/>
    <mergeCell ref="O1148:P1148"/>
    <mergeCell ref="O1149:P1149"/>
    <mergeCell ref="O1150:P1150"/>
    <mergeCell ref="O1151:P1151"/>
    <mergeCell ref="K1153:P1153"/>
    <mergeCell ref="K1154:P1154"/>
    <mergeCell ref="K1155:P1155"/>
    <mergeCell ref="K1156:P1156"/>
    <mergeCell ref="L1158:M1158"/>
    <mergeCell ref="L1159:M1159"/>
    <mergeCell ref="L1160:M1160"/>
    <mergeCell ref="L1161:M1161"/>
    <mergeCell ref="L1162:M1162"/>
    <mergeCell ref="L1163:M1163"/>
    <mergeCell ref="L1164:M1164"/>
    <mergeCell ref="L1165:M1165"/>
    <mergeCell ref="L1166:M1166"/>
    <mergeCell ref="O1186:P1186"/>
    <mergeCell ref="O1187:P1187"/>
    <mergeCell ref="K1189:P1189"/>
    <mergeCell ref="K1190:P1190"/>
    <mergeCell ref="K1191:P1191"/>
    <mergeCell ref="K1192:P1192"/>
    <mergeCell ref="L1167:M1167"/>
    <mergeCell ref="L1168:M1168"/>
    <mergeCell ref="K1170:P1170"/>
    <mergeCell ref="K1171:P1171"/>
    <mergeCell ref="K1172:P1172"/>
    <mergeCell ref="K1173:P1173"/>
    <mergeCell ref="K1174:P1174"/>
    <mergeCell ref="K1175:P1175"/>
    <mergeCell ref="K1176:P1176"/>
    <mergeCell ref="K1177:P1177"/>
    <mergeCell ref="K1179:P1179"/>
    <mergeCell ref="K1180:P1180"/>
    <mergeCell ref="K1181:P1181"/>
    <mergeCell ref="K1182:P1182"/>
    <mergeCell ref="K1183:P1183"/>
    <mergeCell ref="K1184:P1184"/>
    <mergeCell ref="O1185:P1185"/>
  </mergeCells>
  <printOptions horizontalCentered="1"/>
  <pageMargins left="0.16" right="0.16" top="0.56999999999999995" bottom="0.31" header="0.15" footer="0.16"/>
  <pageSetup scale="40" fitToHeight="0" orientation="landscape" cellComments="atEnd" useFirstPageNumber="1" r:id="rId1"/>
  <headerFooter alignWithMargins="0">
    <oddHeader>&amp;C&amp;"Arial,Negrita"&amp;12TESORERÍA MUNICIPAL
DIRECCIÓN DE INGRESOS</oddHeader>
    <oddFooter>&amp;C&amp;12&amp;P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ódulo1.art5b">
                <anchor moveWithCells="1" sizeWithCells="1">
                  <from>
                    <xdr:col>0</xdr:col>
                    <xdr:colOff>0</xdr:colOff>
                    <xdr:row>179</xdr:row>
                    <xdr:rowOff>114300</xdr:rowOff>
                  </from>
                  <to>
                    <xdr:col>0</xdr:col>
                    <xdr:colOff>0</xdr:colOff>
                    <xdr:row>182</xdr:row>
                    <xdr:rowOff>28575</xdr:rowOff>
                  </to>
                </anchor>
              </controlPr>
            </control>
          </mc:Choice>
        </mc:AlternateContent>
        <mc:AlternateContent xmlns:mc="http://schemas.openxmlformats.org/markup-compatibility/2006">
          <mc:Choice Requires="x14">
            <control shapeId="1026" r:id="rId5" name="Button 2">
              <controlPr defaultSize="0" print="0" autoFill="0" autoPict="0" macro="[0]!Módulo1.art18">
                <anchor moveWithCells="1" sizeWithCells="1">
                  <from>
                    <xdr:col>0</xdr:col>
                    <xdr:colOff>0</xdr:colOff>
                    <xdr:row>671</xdr:row>
                    <xdr:rowOff>66675</xdr:rowOff>
                  </from>
                  <to>
                    <xdr:col>0</xdr:col>
                    <xdr:colOff>0</xdr:colOff>
                    <xdr:row>673</xdr:row>
                    <xdr:rowOff>0</xdr:rowOff>
                  </to>
                </anchor>
              </controlPr>
            </control>
          </mc:Choice>
        </mc:AlternateContent>
        <mc:AlternateContent xmlns:mc="http://schemas.openxmlformats.org/markup-compatibility/2006">
          <mc:Choice Requires="x14">
            <control shapeId="1027" r:id="rId6" name="Button 3">
              <controlPr defaultSize="0" print="0" autoFill="0" autoPict="0" macro="[0]!Módulo2.art19">
                <anchor moveWithCells="1" sizeWithCells="1">
                  <from>
                    <xdr:col>0</xdr:col>
                    <xdr:colOff>0</xdr:colOff>
                    <xdr:row>679</xdr:row>
                    <xdr:rowOff>0</xdr:rowOff>
                  </from>
                  <to>
                    <xdr:col>0</xdr:col>
                    <xdr:colOff>0</xdr:colOff>
                    <xdr:row>681</xdr:row>
                    <xdr:rowOff>0</xdr:rowOff>
                  </to>
                </anchor>
              </controlPr>
            </control>
          </mc:Choice>
        </mc:AlternateContent>
        <mc:AlternateContent xmlns:mc="http://schemas.openxmlformats.org/markup-compatibility/2006">
          <mc:Choice Requires="x14">
            <control shapeId="1028" r:id="rId7" name="Button 9">
              <controlPr defaultSize="0" print="0" autoFill="0" autoPict="0" macro="[0]!Módulo1.art17">
                <anchor moveWithCells="1" sizeWithCells="1">
                  <from>
                    <xdr:col>0</xdr:col>
                    <xdr:colOff>0</xdr:colOff>
                    <xdr:row>655</xdr:row>
                    <xdr:rowOff>123825</xdr:rowOff>
                  </from>
                  <to>
                    <xdr:col>0</xdr:col>
                    <xdr:colOff>0</xdr:colOff>
                    <xdr:row>657</xdr:row>
                    <xdr:rowOff>142875</xdr:rowOff>
                  </to>
                </anchor>
              </controlPr>
            </control>
          </mc:Choice>
        </mc:AlternateContent>
        <mc:AlternateContent xmlns:mc="http://schemas.openxmlformats.org/markup-compatibility/2006">
          <mc:Choice Requires="x14">
            <control shapeId="1029" r:id="rId8" name="Button 10">
              <controlPr defaultSize="0" print="0" autoFill="0" autoPict="0" macro="[0]!Módulo1.art24">
                <anchor moveWithCells="1" sizeWithCells="1">
                  <from>
                    <xdr:col>0</xdr:col>
                    <xdr:colOff>0</xdr:colOff>
                    <xdr:row>822</xdr:row>
                    <xdr:rowOff>47625</xdr:rowOff>
                  </from>
                  <to>
                    <xdr:col>0</xdr:col>
                    <xdr:colOff>0</xdr:colOff>
                    <xdr:row>822</xdr:row>
                    <xdr:rowOff>47625</xdr:rowOff>
                  </to>
                </anchor>
              </controlPr>
            </control>
          </mc:Choice>
        </mc:AlternateContent>
        <mc:AlternateContent xmlns:mc="http://schemas.openxmlformats.org/markup-compatibility/2006">
          <mc:Choice Requires="x14">
            <control shapeId="1030" r:id="rId9" name="Button 11">
              <controlPr defaultSize="0" print="0" autoFill="0" autoPict="0" macro="[0]!Módulo1.art26">
                <anchor moveWithCells="1" sizeWithCells="1">
                  <from>
                    <xdr:col>0</xdr:col>
                    <xdr:colOff>0</xdr:colOff>
                    <xdr:row>852</xdr:row>
                    <xdr:rowOff>0</xdr:rowOff>
                  </from>
                  <to>
                    <xdr:col>0</xdr:col>
                    <xdr:colOff>0</xdr:colOff>
                    <xdr:row>856</xdr:row>
                    <xdr:rowOff>0</xdr:rowOff>
                  </to>
                </anchor>
              </controlPr>
            </control>
          </mc:Choice>
        </mc:AlternateContent>
        <mc:AlternateContent xmlns:mc="http://schemas.openxmlformats.org/markup-compatibility/2006">
          <mc:Choice Requires="x14">
            <control shapeId="1031" r:id="rId10" name="Button 12">
              <controlPr defaultSize="0" print="0" autoFill="0" autoPict="0" macro="[0]!Módulo1.art26">
                <anchor moveWithCells="1" sizeWithCells="1">
                  <from>
                    <xdr:col>0</xdr:col>
                    <xdr:colOff>0</xdr:colOff>
                    <xdr:row>898</xdr:row>
                    <xdr:rowOff>0</xdr:rowOff>
                  </from>
                  <to>
                    <xdr:col>0</xdr:col>
                    <xdr:colOff>0</xdr:colOff>
                    <xdr:row>899</xdr:row>
                    <xdr:rowOff>0</xdr:rowOff>
                  </to>
                </anchor>
              </controlPr>
            </control>
          </mc:Choice>
        </mc:AlternateContent>
        <mc:AlternateContent xmlns:mc="http://schemas.openxmlformats.org/markup-compatibility/2006">
          <mc:Choice Requires="x14">
            <control shapeId="1032" r:id="rId11" name="Button 13">
              <controlPr defaultSize="0" print="0" autoFill="0" autoPict="0" macro="[0]!art33fracc4">
                <anchor moveWithCells="1" sizeWithCells="1">
                  <from>
                    <xdr:col>0</xdr:col>
                    <xdr:colOff>0</xdr:colOff>
                    <xdr:row>1029</xdr:row>
                    <xdr:rowOff>0</xdr:rowOff>
                  </from>
                  <to>
                    <xdr:col>0</xdr:col>
                    <xdr:colOff>0</xdr:colOff>
                    <xdr:row>1029</xdr:row>
                    <xdr:rowOff>0</xdr:rowOff>
                  </to>
                </anchor>
              </controlPr>
            </control>
          </mc:Choice>
        </mc:AlternateContent>
        <mc:AlternateContent xmlns:mc="http://schemas.openxmlformats.org/markup-compatibility/2006">
          <mc:Choice Requires="x14">
            <control shapeId="1033" r:id="rId12" name="Button 15">
              <controlPr defaultSize="0" print="0" autoFill="0" autoPict="0" macro="[0]!Módulo1.art48">
                <anchor moveWithCells="1" sizeWithCells="1">
                  <from>
                    <xdr:col>0</xdr:col>
                    <xdr:colOff>0</xdr:colOff>
                    <xdr:row>1116</xdr:row>
                    <xdr:rowOff>28575</xdr:rowOff>
                  </from>
                  <to>
                    <xdr:col>0</xdr:col>
                    <xdr:colOff>0</xdr:colOff>
                    <xdr:row>1117</xdr:row>
                    <xdr:rowOff>0</xdr:rowOff>
                  </to>
                </anchor>
              </controlPr>
            </control>
          </mc:Choice>
        </mc:AlternateContent>
        <mc:AlternateContent xmlns:mc="http://schemas.openxmlformats.org/markup-compatibility/2006">
          <mc:Choice Requires="x14">
            <control shapeId="1034" r:id="rId13" name="Button 16">
              <controlPr defaultSize="0" print="0" autoFill="0" autoPict="0" macro="[0]!Módulo1.art50">
                <anchor moveWithCells="1" sizeWithCells="1">
                  <from>
                    <xdr:col>0</xdr:col>
                    <xdr:colOff>0</xdr:colOff>
                    <xdr:row>1120</xdr:row>
                    <xdr:rowOff>0</xdr:rowOff>
                  </from>
                  <to>
                    <xdr:col>0</xdr:col>
                    <xdr:colOff>0</xdr:colOff>
                    <xdr:row>1120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LEY</vt:lpstr>
      <vt:lpstr>LEY!Área_de_impresión</vt:lpstr>
      <vt:lpstr>LEY!Print_Titles</vt:lpstr>
      <vt:lpstr>LEY!Títulos_a_imprimir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dingresos</cp:lastModifiedBy>
  <cp:lastPrinted>2019-12-06T16:33:59Z</cp:lastPrinted>
  <dcterms:created xsi:type="dcterms:W3CDTF">2019-10-02T21:46:14Z</dcterms:created>
  <dcterms:modified xsi:type="dcterms:W3CDTF">2020-10-23T22:59:20Z</dcterms:modified>
</cp:coreProperties>
</file>