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NICIATIVALEY2022\V. Anexos Técnicos\Vigilancia Mensual\"/>
    </mc:Choice>
  </mc:AlternateContent>
  <bookViews>
    <workbookView xWindow="-110" yWindow="-110" windowWidth="19420" windowHeight="10420"/>
  </bookViews>
  <sheets>
    <sheet name="Costeo" sheetId="4" r:id="rId1"/>
  </sheets>
  <calcPr calcId="162913" concurrentCalc="0"/>
</workbook>
</file>

<file path=xl/calcChain.xml><?xml version="1.0" encoding="utf-8"?>
<calcChain xmlns="http://schemas.openxmlformats.org/spreadsheetml/2006/main">
  <c r="B26" i="4" l="1"/>
  <c r="B18" i="4"/>
  <c r="C17" i="4"/>
  <c r="C16" i="4"/>
  <c r="C15" i="4"/>
  <c r="C14" i="4"/>
  <c r="C13" i="4"/>
  <c r="C12" i="4"/>
  <c r="C11" i="4"/>
  <c r="C10" i="4"/>
  <c r="C9" i="4"/>
  <c r="C8" i="4"/>
  <c r="C7" i="4"/>
  <c r="C6" i="4"/>
  <c r="C18" i="4"/>
  <c r="B29" i="4"/>
  <c r="B30" i="4"/>
  <c r="B35" i="4"/>
  <c r="D35" i="4"/>
  <c r="B36" i="4"/>
  <c r="B38" i="4"/>
</calcChain>
</file>

<file path=xl/comments1.xml><?xml version="1.0" encoding="utf-8"?>
<comments xmlns="http://schemas.openxmlformats.org/spreadsheetml/2006/main">
  <authors>
    <author>SubAdmin</author>
  </authors>
  <commentList>
    <comment ref="B29" authorId="0" shapeId="0">
      <text>
        <r>
          <rPr>
            <b/>
            <sz val="9"/>
            <color indexed="81"/>
            <rFont val="Tahoma"/>
            <charset val="1"/>
          </rPr>
          <t>SubAdmin:</t>
        </r>
        <r>
          <rPr>
            <sz val="9"/>
            <color indexed="81"/>
            <rFont val="Tahoma"/>
            <charset val="1"/>
          </rPr>
          <t xml:space="preserve">
Total prestaciones</t>
        </r>
      </text>
    </comment>
    <comment ref="B30" authorId="0" shapeId="0">
      <text>
        <r>
          <rPr>
            <b/>
            <sz val="9"/>
            <color indexed="81"/>
            <rFont val="Tahoma"/>
            <charset val="1"/>
          </rPr>
          <t>SubAdmin:</t>
        </r>
        <r>
          <rPr>
            <sz val="9"/>
            <color indexed="81"/>
            <rFont val="Tahoma"/>
            <charset val="1"/>
          </rPr>
          <t xml:space="preserve">
Total prestaciones mensuales/30=salario diario*45 dias de aguinaldo
</t>
        </r>
      </text>
    </comment>
    <comment ref="B31" authorId="0" shapeId="0">
      <text>
        <r>
          <rPr>
            <b/>
            <sz val="9"/>
            <color indexed="81"/>
            <rFont val="Tahoma"/>
            <charset val="1"/>
          </rPr>
          <t>SubAdmin:</t>
        </r>
        <r>
          <rPr>
            <sz val="9"/>
            <color indexed="81"/>
            <rFont val="Tahoma"/>
            <charset val="1"/>
          </rPr>
          <t xml:space="preserve">
(Salario diario*20 dias de vacaciones*.25%)/12meses del año</t>
        </r>
      </text>
    </comment>
    <comment ref="B32" authorId="0" shapeId="0">
      <text>
        <r>
          <rPr>
            <b/>
            <sz val="9"/>
            <color indexed="81"/>
            <rFont val="Tahoma"/>
            <charset val="1"/>
          </rPr>
          <t>SubAdmin:</t>
        </r>
        <r>
          <rPr>
            <sz val="9"/>
            <color indexed="81"/>
            <rFont val="Tahoma"/>
            <charset val="1"/>
          </rPr>
          <t xml:space="preserve">
Se considera el importe a ejercer en el año 2021 / los 12 meses del año / los 310 elementos de policía</t>
        </r>
      </text>
    </comment>
    <comment ref="B33" authorId="0" shapeId="0">
      <text>
        <r>
          <rPr>
            <b/>
            <sz val="9"/>
            <color indexed="81"/>
            <rFont val="Tahoma"/>
            <family val="2"/>
          </rPr>
          <t>SubAdmin:</t>
        </r>
        <r>
          <rPr>
            <sz val="9"/>
            <color indexed="81"/>
            <rFont val="Tahoma"/>
            <family val="2"/>
          </rPr>
          <t xml:space="preserve">
Se considera el costo de 2 uniformes (1 de gala y 1 de comando) que se entregan anualmente por cada policía prorrateado entre 12 meses
</t>
        </r>
      </text>
    </comment>
    <comment ref="B34" authorId="0" shapeId="0">
      <text>
        <r>
          <rPr>
            <b/>
            <sz val="9"/>
            <color indexed="81"/>
            <rFont val="Tahoma"/>
            <family val="2"/>
          </rPr>
          <t>SubAdmin:</t>
        </r>
        <r>
          <rPr>
            <sz val="9"/>
            <color indexed="81"/>
            <rFont val="Tahoma"/>
            <family val="2"/>
          </rPr>
          <t xml:space="preserve">
Se considera el costo de mantenimiento vehicular mensual, tomando como base un periodo de 3 meses de mantenimiento preventivo y correctivo.
En el caso de los combustibles se consideró la suma de las bitacoras de tres meses, dividida entre 3 para obtener el promedio mensual. </t>
        </r>
      </text>
    </comment>
  </commentList>
</comments>
</file>

<file path=xl/sharedStrings.xml><?xml version="1.0" encoding="utf-8"?>
<sst xmlns="http://schemas.openxmlformats.org/spreadsheetml/2006/main" count="42" uniqueCount="39">
  <si>
    <t>Concepto</t>
  </si>
  <si>
    <t>Importe mensual</t>
  </si>
  <si>
    <t>Sueldo mensual</t>
  </si>
  <si>
    <t>Aguinaldo proporcional</t>
  </si>
  <si>
    <t>Alimentos (desayuno y comida diarios) elevado al mes</t>
  </si>
  <si>
    <t>Costo proporcional uniforme</t>
  </si>
  <si>
    <t>Total prorrateo mensual</t>
  </si>
  <si>
    <t>Municipio de Guanajuato</t>
  </si>
  <si>
    <t>Secretaría de Seguridad Ciudadana</t>
  </si>
  <si>
    <t>Anexo 1</t>
  </si>
  <si>
    <t>Gorra beisbolera</t>
  </si>
  <si>
    <t>Pantalon pie tierra</t>
  </si>
  <si>
    <t>Camisa de linea manga larga</t>
  </si>
  <si>
    <t>Chamarra</t>
  </si>
  <si>
    <t>Kepi</t>
  </si>
  <si>
    <t>Playera tipo polo</t>
  </si>
  <si>
    <t>Playera tactica</t>
  </si>
  <si>
    <t>Camisola comando</t>
  </si>
  <si>
    <t>Fornitura</t>
  </si>
  <si>
    <t>Bota</t>
  </si>
  <si>
    <t>Zapato</t>
  </si>
  <si>
    <t>Deficit</t>
  </si>
  <si>
    <t>Cálculo del costo por uniforme (proporcional mensual)</t>
  </si>
  <si>
    <t>Cálculo del Mantenimiento vehicular y combustibles por traslado diario del personal.(proporcional mensual)</t>
  </si>
  <si>
    <t>Total Mantenimiento vehicular más combustible</t>
  </si>
  <si>
    <t>Pantalón</t>
  </si>
  <si>
    <t>Tarifa mensual según Ley de Ingresos 2021</t>
  </si>
  <si>
    <t>Tres bitacoras mesnuales de combustible, promediado al día</t>
  </si>
  <si>
    <t>Total mantenimiento vehicular de tres meses, promediado al día</t>
  </si>
  <si>
    <t>Costo anual por pieza</t>
  </si>
  <si>
    <t>Prorrateo del costo por mes</t>
  </si>
  <si>
    <t>Costo total por kit de uniforme</t>
  </si>
  <si>
    <t>La base de cálculo para el Pronóstico en la Ley de Ingresos se realizó considerando el costo del Kit de Uniforme, que se asigna de manera anual (que se integra de un uniforme de gala y uno tipo comando, con su respectivo calzado) y se dividió entre 12, proporcional a cada mes.</t>
  </si>
  <si>
    <t>Prima vacacional proporcional mensual</t>
  </si>
  <si>
    <t>Mantenimiento vehicular y combustibles por traslado diario del personal (proporcional mensual)</t>
  </si>
  <si>
    <t>Consumo promedio mensual</t>
  </si>
  <si>
    <t>Estos importes se calculan tomando como base tres bitácoras mensuales, del vehículo en que desplazan a los elementos para el desarrollo de sus actividades, además esta misma unidad realiza rondines para supervisión y para entregar los alimentos a los oficiales comisionados a esas áreas durante el resto del día.</t>
  </si>
  <si>
    <t>En conclusión la propuesta sería realizar un incremento del 10.26%, que incluye los conceptos que integran el costo mensual de un elemento de policía, así como el 4% de inflación para el ejercicio fiscal 2022, para quedar en:</t>
  </si>
  <si>
    <t>Más 3.95% de incremento inflacionario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</si>
</sst>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quot;#,##0.00;[Red]\-&quot;$&quot;#,##0.00"/>
    <numFmt numFmtId="43" formatCode="_-* #,##0.00_-;\-* #,##0.00_-;_-* &quot;-&quot;??_-;_-@_-"/>
    <numFmt numFmtId="164" formatCode="#,##0.0000"/>
    <numFmt numFmtId="165" formatCode="#,##0.00000"/>
  </numFmts>
  <fonts count="21" x14ac:knownFonts="1">
    <font>
      <sz val="11"/>
      <color theme="1"/>
      <name val="Calibri"/>
      <family val="2"/>
      <scheme val="minor"/>
    </font>
    <font>
      <b/>
      <sz val="9"/>
      <color theme="1"/>
      <name val="Arial"/>
      <family val="2"/>
    </font>
    <font>
      <sz val="9"/>
      <color theme="1"/>
      <name val="Arial"/>
      <family val="2"/>
    </font>
    <font>
      <b/>
      <sz val="16"/>
      <color theme="1"/>
      <name val="Calibri"/>
      <family val="2"/>
      <scheme val="minor"/>
    </font>
    <font>
      <sz val="11"/>
      <color theme="1"/>
      <name val="Calibri"/>
      <family val="2"/>
      <scheme val="minor"/>
    </font>
    <font>
      <b/>
      <sz val="12"/>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sz val="9"/>
      <color theme="1"/>
      <name val="Calibri"/>
      <family val="2"/>
      <scheme val="minor"/>
    </font>
    <font>
      <b/>
      <sz val="11"/>
      <color theme="0"/>
      <name val="Calibri"/>
      <family val="2"/>
      <scheme val="minor"/>
    </font>
    <font>
      <sz val="11"/>
      <color theme="0"/>
      <name val="Calibri"/>
      <family val="2"/>
      <scheme val="minor"/>
    </font>
    <font>
      <b/>
      <sz val="10"/>
      <color theme="0"/>
      <name val="Calibri"/>
      <family val="2"/>
      <scheme val="minor"/>
    </font>
    <font>
      <b/>
      <sz val="9"/>
      <color theme="0"/>
      <name val="Arial"/>
      <family val="2"/>
    </font>
    <font>
      <sz val="9"/>
      <color theme="0"/>
      <name val="Arial"/>
      <family val="2"/>
    </font>
    <font>
      <sz val="11"/>
      <color theme="1"/>
      <name val="Arial Narrow"/>
      <family val="2"/>
    </font>
    <font>
      <b/>
      <sz val="14"/>
      <color theme="1"/>
      <name val="Arial Narrow"/>
      <family val="2"/>
    </font>
  </fonts>
  <fills count="5">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4" fillId="0" borderId="0" applyFont="0" applyFill="0" applyBorder="0" applyAlignment="0" applyProtection="0"/>
  </cellStyleXfs>
  <cellXfs count="45">
    <xf numFmtId="0" fontId="0" fillId="0" borderId="0" xfId="0"/>
    <xf numFmtId="0" fontId="2" fillId="0" borderId="1" xfId="0" applyFont="1" applyBorder="1" applyAlignment="1">
      <alignment vertical="center" wrapText="1"/>
    </xf>
    <xf numFmtId="8"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3" fontId="0" fillId="0" borderId="1" xfId="1" applyFont="1" applyBorder="1"/>
    <xf numFmtId="3" fontId="0" fillId="0" borderId="0" xfId="0" applyNumberFormat="1"/>
    <xf numFmtId="0" fontId="6" fillId="0" borderId="1" xfId="0" applyFont="1" applyBorder="1" applyAlignment="1">
      <alignment horizontal="center"/>
    </xf>
    <xf numFmtId="0" fontId="7" fillId="0" borderId="1" xfId="0" applyFont="1" applyBorder="1"/>
    <xf numFmtId="43" fontId="7" fillId="0" borderId="1" xfId="1" applyFont="1" applyBorder="1"/>
    <xf numFmtId="8" fontId="0" fillId="0" borderId="0" xfId="0" applyNumberFormat="1"/>
    <xf numFmtId="0" fontId="3" fillId="0" borderId="0" xfId="0" applyFont="1" applyBorder="1" applyAlignment="1">
      <alignment horizontal="center"/>
    </xf>
    <xf numFmtId="0" fontId="6" fillId="0" borderId="1" xfId="0" applyFont="1" applyBorder="1" applyAlignment="1">
      <alignment horizontal="center" vertical="center" wrapText="1"/>
    </xf>
    <xf numFmtId="43" fontId="0" fillId="0" borderId="0" xfId="0" applyNumberFormat="1"/>
    <xf numFmtId="4" fontId="0" fillId="0" borderId="0" xfId="0" applyNumberFormat="1"/>
    <xf numFmtId="164" fontId="0" fillId="0" borderId="0" xfId="0" applyNumberFormat="1"/>
    <xf numFmtId="165" fontId="0" fillId="0" borderId="0" xfId="0" applyNumberFormat="1"/>
    <xf numFmtId="0" fontId="7" fillId="0" borderId="1" xfId="0" applyFont="1" applyBorder="1" applyAlignment="1">
      <alignment horizontal="left" vertical="top" wrapText="1"/>
    </xf>
    <xf numFmtId="0" fontId="7" fillId="0" borderId="0" xfId="0" applyFont="1" applyBorder="1" applyAlignment="1">
      <alignment horizontal="justify" wrapText="1"/>
    </xf>
    <xf numFmtId="0" fontId="0" fillId="0" borderId="0" xfId="0" applyBorder="1" applyAlignment="1">
      <alignment horizontal="justify" wrapText="1"/>
    </xf>
    <xf numFmtId="0" fontId="13" fillId="0" borderId="5" xfId="0" applyFont="1" applyBorder="1" applyAlignment="1">
      <alignment horizontal="justify" vertical="top" wrapText="1"/>
    </xf>
    <xf numFmtId="0" fontId="13" fillId="0" borderId="7" xfId="0" applyFont="1" applyBorder="1" applyAlignment="1">
      <alignment horizontal="justify" wrapText="1"/>
    </xf>
    <xf numFmtId="0" fontId="13" fillId="0" borderId="8" xfId="0" applyFont="1" applyBorder="1" applyAlignment="1">
      <alignment horizontal="justify" wrapText="1"/>
    </xf>
    <xf numFmtId="0" fontId="13" fillId="0" borderId="9" xfId="0" applyFont="1" applyBorder="1" applyAlignment="1">
      <alignment horizontal="justify" wrapText="1"/>
    </xf>
    <xf numFmtId="0" fontId="5" fillId="0" borderId="0" xfId="0" applyFont="1" applyAlignment="1">
      <alignment horizontal="center"/>
    </xf>
    <xf numFmtId="0" fontId="5" fillId="0" borderId="2" xfId="0" applyFont="1" applyBorder="1" applyAlignment="1">
      <alignment horizontal="center"/>
    </xf>
    <xf numFmtId="0" fontId="8" fillId="0" borderId="0" xfId="0" applyFont="1" applyAlignment="1">
      <alignment horizontal="center"/>
    </xf>
    <xf numFmtId="0" fontId="7" fillId="0" borderId="5" xfId="0" applyFont="1" applyBorder="1" applyAlignment="1">
      <alignment horizontal="justify" wrapText="1"/>
    </xf>
    <xf numFmtId="0" fontId="0" fillId="0" borderId="6" xfId="0" applyBorder="1" applyAlignment="1">
      <alignment horizontal="justify" wrapText="1"/>
    </xf>
    <xf numFmtId="0" fontId="1"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5" fillId="4" borderId="0" xfId="0" applyFont="1" applyFill="1" applyAlignment="1">
      <alignment horizontal="center"/>
    </xf>
    <xf numFmtId="0" fontId="16" fillId="2" borderId="1" xfId="0" applyFont="1" applyFill="1" applyBorder="1"/>
    <xf numFmtId="43" fontId="16" fillId="2" borderId="1" xfId="0" applyNumberFormat="1" applyFont="1" applyFill="1" applyBorder="1"/>
    <xf numFmtId="0" fontId="16" fillId="2" borderId="0" xfId="0" applyFont="1" applyFill="1"/>
    <xf numFmtId="43" fontId="16" fillId="2" borderId="0" xfId="1" applyFont="1" applyFill="1" applyBorder="1"/>
    <xf numFmtId="43" fontId="14" fillId="2" borderId="0" xfId="1" applyFont="1" applyFill="1"/>
    <xf numFmtId="43" fontId="15" fillId="2" borderId="0" xfId="1" applyFont="1" applyFill="1"/>
    <xf numFmtId="0" fontId="17" fillId="2" borderId="1" xfId="0" applyFont="1" applyFill="1" applyBorder="1" applyAlignment="1">
      <alignment vertical="center" wrapText="1"/>
    </xf>
    <xf numFmtId="8" fontId="17" fillId="2" borderId="1" xfId="0" applyNumberFormat="1" applyFont="1" applyFill="1" applyBorder="1" applyAlignment="1">
      <alignment horizontal="center" vertical="center" wrapText="1"/>
    </xf>
    <xf numFmtId="8" fontId="18" fillId="2" borderId="1" xfId="0" applyNumberFormat="1" applyFont="1" applyFill="1" applyBorder="1" applyAlignment="1">
      <alignment horizontal="center" vertical="center" wrapText="1"/>
    </xf>
    <xf numFmtId="43" fontId="20" fillId="3" borderId="0" xfId="1" applyFont="1" applyFill="1" applyAlignment="1">
      <alignment vertical="center"/>
    </xf>
    <xf numFmtId="0" fontId="19" fillId="3" borderId="0" xfId="0" applyFont="1" applyFill="1" applyBorder="1" applyAlignment="1">
      <alignment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0"/>
  <sheetViews>
    <sheetView tabSelected="1" workbookViewId="0">
      <selection activeCell="F5" sqref="F5"/>
    </sheetView>
  </sheetViews>
  <sheetFormatPr baseColWidth="10" defaultRowHeight="14.5" x14ac:dyDescent="0.35"/>
  <cols>
    <col min="1" max="1" width="44" customWidth="1"/>
    <col min="2" max="2" width="14.36328125" customWidth="1"/>
    <col min="3" max="3" width="15.6328125" customWidth="1"/>
    <col min="4" max="4" width="19.1796875" customWidth="1"/>
    <col min="5" max="5" width="11.1796875" style="13" bestFit="1" customWidth="1"/>
    <col min="6" max="6" width="11.81640625" style="13" bestFit="1" customWidth="1"/>
    <col min="7" max="7" width="16.6328125" customWidth="1"/>
  </cols>
  <sheetData>
    <row r="1" spans="1:4" ht="18" customHeight="1" x14ac:dyDescent="0.35">
      <c r="A1" s="23" t="s">
        <v>7</v>
      </c>
      <c r="B1" s="23"/>
      <c r="C1" s="23"/>
      <c r="D1" s="23"/>
    </row>
    <row r="2" spans="1:4" ht="15.5" x14ac:dyDescent="0.35">
      <c r="A2" s="23" t="s">
        <v>8</v>
      </c>
      <c r="B2" s="23"/>
      <c r="C2" s="23"/>
      <c r="D2" s="23"/>
    </row>
    <row r="3" spans="1:4" ht="15.65" customHeight="1" x14ac:dyDescent="0.35">
      <c r="A3" s="24" t="s">
        <v>9</v>
      </c>
      <c r="B3" s="24"/>
      <c r="C3" s="24"/>
      <c r="D3" s="24"/>
    </row>
    <row r="4" spans="1:4" ht="15.5" x14ac:dyDescent="0.35">
      <c r="A4" s="33" t="s">
        <v>22</v>
      </c>
      <c r="B4" s="33"/>
      <c r="C4" s="33"/>
      <c r="D4" s="33"/>
    </row>
    <row r="5" spans="1:4" ht="29" x14ac:dyDescent="0.35">
      <c r="A5" s="6" t="s">
        <v>0</v>
      </c>
      <c r="B5" s="11" t="s">
        <v>29</v>
      </c>
      <c r="C5" s="11" t="s">
        <v>30</v>
      </c>
    </row>
    <row r="6" spans="1:4" x14ac:dyDescent="0.35">
      <c r="A6" s="7" t="s">
        <v>25</v>
      </c>
      <c r="B6" s="4">
        <v>1136.8</v>
      </c>
      <c r="C6" s="4">
        <f>+B6/12</f>
        <v>94.733333333333334</v>
      </c>
    </row>
    <row r="7" spans="1:4" x14ac:dyDescent="0.35">
      <c r="A7" s="7" t="s">
        <v>10</v>
      </c>
      <c r="B7" s="4">
        <v>313.2</v>
      </c>
      <c r="C7" s="4">
        <f t="shared" ref="C7:C15" si="0">+B7/12</f>
        <v>26.099999999999998</v>
      </c>
    </row>
    <row r="8" spans="1:4" x14ac:dyDescent="0.35">
      <c r="A8" s="7" t="s">
        <v>11</v>
      </c>
      <c r="B8" s="4">
        <v>1136.8</v>
      </c>
      <c r="C8" s="4">
        <f t="shared" si="0"/>
        <v>94.733333333333334</v>
      </c>
    </row>
    <row r="9" spans="1:4" x14ac:dyDescent="0.35">
      <c r="A9" s="7" t="s">
        <v>12</v>
      </c>
      <c r="B9" s="4">
        <v>1136.8</v>
      </c>
      <c r="C9" s="4">
        <f t="shared" si="0"/>
        <v>94.733333333333334</v>
      </c>
    </row>
    <row r="10" spans="1:4" x14ac:dyDescent="0.35">
      <c r="A10" s="7" t="s">
        <v>13</v>
      </c>
      <c r="B10" s="4">
        <v>1763.1999999999998</v>
      </c>
      <c r="C10" s="4">
        <f t="shared" si="0"/>
        <v>146.93333333333331</v>
      </c>
    </row>
    <row r="11" spans="1:4" x14ac:dyDescent="0.35">
      <c r="A11" s="7" t="s">
        <v>14</v>
      </c>
      <c r="B11" s="4">
        <v>386.86</v>
      </c>
      <c r="C11" s="4">
        <f t="shared" si="0"/>
        <v>32.238333333333337</v>
      </c>
    </row>
    <row r="12" spans="1:4" x14ac:dyDescent="0.35">
      <c r="A12" s="7" t="s">
        <v>15</v>
      </c>
      <c r="B12" s="4">
        <v>336.4</v>
      </c>
      <c r="C12" s="4">
        <f t="shared" si="0"/>
        <v>28.033333333333331</v>
      </c>
    </row>
    <row r="13" spans="1:4" x14ac:dyDescent="0.35">
      <c r="A13" s="7" t="s">
        <v>16</v>
      </c>
      <c r="B13" s="4">
        <v>336.4</v>
      </c>
      <c r="C13" s="4">
        <f t="shared" si="0"/>
        <v>28.033333333333331</v>
      </c>
    </row>
    <row r="14" spans="1:4" x14ac:dyDescent="0.35">
      <c r="A14" s="7" t="s">
        <v>17</v>
      </c>
      <c r="B14" s="4">
        <v>835.19999999999993</v>
      </c>
      <c r="C14" s="4">
        <f t="shared" si="0"/>
        <v>69.599999999999994</v>
      </c>
    </row>
    <row r="15" spans="1:4" x14ac:dyDescent="0.35">
      <c r="A15" s="7" t="s">
        <v>18</v>
      </c>
      <c r="B15" s="4">
        <v>1052.25</v>
      </c>
      <c r="C15" s="4">
        <f t="shared" si="0"/>
        <v>87.6875</v>
      </c>
      <c r="D15" s="12"/>
    </row>
    <row r="16" spans="1:4" x14ac:dyDescent="0.35">
      <c r="A16" s="7" t="s">
        <v>19</v>
      </c>
      <c r="B16" s="4">
        <v>927.99999999999989</v>
      </c>
      <c r="C16" s="4">
        <f>+B16/12</f>
        <v>77.333333333333329</v>
      </c>
    </row>
    <row r="17" spans="1:7" x14ac:dyDescent="0.35">
      <c r="A17" s="7" t="s">
        <v>20</v>
      </c>
      <c r="B17" s="4">
        <v>985.99999999999989</v>
      </c>
      <c r="C17" s="4">
        <f>+B17/12</f>
        <v>82.166666666666657</v>
      </c>
      <c r="D17" s="12"/>
    </row>
    <row r="18" spans="1:7" x14ac:dyDescent="0.35">
      <c r="A18" s="34" t="s">
        <v>31</v>
      </c>
      <c r="B18" s="35">
        <f>SUM(B6:B17)</f>
        <v>10347.91</v>
      </c>
      <c r="C18" s="35">
        <f>SUM(C6:C17)</f>
        <v>862.32583333333332</v>
      </c>
    </row>
    <row r="19" spans="1:7" ht="41.4" customHeight="1" x14ac:dyDescent="0.35">
      <c r="A19" s="26" t="s">
        <v>32</v>
      </c>
      <c r="B19" s="27"/>
      <c r="C19" s="27"/>
    </row>
    <row r="20" spans="1:7" ht="41.4" customHeight="1" x14ac:dyDescent="0.35">
      <c r="A20" s="17"/>
      <c r="B20" s="18"/>
      <c r="C20" s="18"/>
    </row>
    <row r="21" spans="1:7" ht="12" customHeight="1" x14ac:dyDescent="0.5">
      <c r="A21" s="10"/>
      <c r="B21" s="10"/>
      <c r="C21" s="10"/>
      <c r="D21" s="10"/>
    </row>
    <row r="22" spans="1:7" x14ac:dyDescent="0.35">
      <c r="A22" s="25" t="s">
        <v>23</v>
      </c>
      <c r="B22" s="25"/>
      <c r="C22" s="25"/>
      <c r="D22" s="25"/>
    </row>
    <row r="23" spans="1:7" ht="39.5" x14ac:dyDescent="0.35">
      <c r="A23" s="29" t="s">
        <v>0</v>
      </c>
      <c r="B23" s="30" t="s">
        <v>35</v>
      </c>
      <c r="C23" s="31" t="s">
        <v>35</v>
      </c>
      <c r="D23" s="32"/>
    </row>
    <row r="24" spans="1:7" ht="48.65" customHeight="1" x14ac:dyDescent="0.35">
      <c r="A24" s="16" t="s">
        <v>28</v>
      </c>
      <c r="B24" s="8">
        <v>1243</v>
      </c>
      <c r="C24" s="19" t="s">
        <v>36</v>
      </c>
      <c r="D24" s="20"/>
    </row>
    <row r="25" spans="1:7" ht="37.25" customHeight="1" x14ac:dyDescent="0.35">
      <c r="A25" s="16" t="s">
        <v>27</v>
      </c>
      <c r="B25" s="8">
        <v>616</v>
      </c>
      <c r="C25" s="21"/>
      <c r="D25" s="22"/>
    </row>
    <row r="26" spans="1:7" x14ac:dyDescent="0.35">
      <c r="A26" s="36" t="s">
        <v>24</v>
      </c>
      <c r="B26" s="37">
        <f>SUM(B24:B25)</f>
        <v>1859</v>
      </c>
      <c r="C26" s="38"/>
      <c r="D26" s="39"/>
    </row>
    <row r="27" spans="1:7" ht="21" x14ac:dyDescent="0.5">
      <c r="A27" s="10"/>
      <c r="B27" s="10"/>
      <c r="C27" s="10"/>
      <c r="D27" s="10"/>
    </row>
    <row r="28" spans="1:7" ht="34.5" x14ac:dyDescent="0.35">
      <c r="A28" s="28" t="s">
        <v>0</v>
      </c>
      <c r="B28" s="28" t="s">
        <v>1</v>
      </c>
      <c r="C28" s="28" t="s">
        <v>26</v>
      </c>
      <c r="D28" s="28" t="s">
        <v>21</v>
      </c>
    </row>
    <row r="29" spans="1:7" x14ac:dyDescent="0.35">
      <c r="A29" s="1" t="s">
        <v>2</v>
      </c>
      <c r="B29" s="2">
        <f>7513.53*2</f>
        <v>15027.06</v>
      </c>
      <c r="C29" s="3"/>
      <c r="D29" s="3"/>
    </row>
    <row r="30" spans="1:7" x14ac:dyDescent="0.35">
      <c r="A30" s="1" t="s">
        <v>3</v>
      </c>
      <c r="B30" s="2">
        <f>+(B29/30)*45/12</f>
        <v>1878.3824999999999</v>
      </c>
      <c r="C30" s="3"/>
      <c r="D30" s="3"/>
    </row>
    <row r="31" spans="1:7" x14ac:dyDescent="0.35">
      <c r="A31" s="1" t="s">
        <v>33</v>
      </c>
      <c r="B31" s="2">
        <v>208.7</v>
      </c>
      <c r="C31" s="3"/>
      <c r="D31" s="3"/>
    </row>
    <row r="32" spans="1:7" x14ac:dyDescent="0.35">
      <c r="A32" s="1" t="s">
        <v>4</v>
      </c>
      <c r="B32" s="2">
        <v>832</v>
      </c>
      <c r="C32" s="3"/>
      <c r="D32" s="3"/>
      <c r="G32" s="13"/>
    </row>
    <row r="33" spans="1:7" x14ac:dyDescent="0.35">
      <c r="A33" s="1" t="s">
        <v>5</v>
      </c>
      <c r="B33" s="2">
        <v>862.33</v>
      </c>
      <c r="C33" s="3"/>
      <c r="D33" s="3"/>
    </row>
    <row r="34" spans="1:7" ht="23" x14ac:dyDescent="0.35">
      <c r="A34" s="1" t="s">
        <v>34</v>
      </c>
      <c r="B34" s="2">
        <v>1859</v>
      </c>
      <c r="C34" s="3"/>
      <c r="D34" s="3"/>
    </row>
    <row r="35" spans="1:7" x14ac:dyDescent="0.35">
      <c r="A35" s="40" t="s">
        <v>6</v>
      </c>
      <c r="B35" s="41">
        <f>SUM(B29:B34)</f>
        <v>20667.472500000003</v>
      </c>
      <c r="C35" s="41">
        <v>19495.37</v>
      </c>
      <c r="D35" s="41">
        <f>+B35-C35</f>
        <v>1172.1025000000045</v>
      </c>
      <c r="G35" s="9"/>
    </row>
    <row r="36" spans="1:7" x14ac:dyDescent="0.35">
      <c r="A36" s="40" t="s">
        <v>38</v>
      </c>
      <c r="B36" s="41">
        <f>+B35*1.04</f>
        <v>21494.171400000003</v>
      </c>
      <c r="C36" s="41"/>
      <c r="D36" s="42"/>
    </row>
    <row r="37" spans="1:7" x14ac:dyDescent="0.35">
      <c r="E37" s="14"/>
      <c r="F37" s="15"/>
      <c r="G37" s="15"/>
    </row>
    <row r="38" spans="1:7" ht="72.650000000000006" customHeight="1" x14ac:dyDescent="0.35">
      <c r="A38" s="44" t="s">
        <v>37</v>
      </c>
      <c r="B38" s="43">
        <f>+B35*1.04</f>
        <v>21494.171400000003</v>
      </c>
    </row>
    <row r="60" spans="1:1" x14ac:dyDescent="0.35">
      <c r="A60" s="5"/>
    </row>
  </sheetData>
  <mergeCells count="8">
    <mergeCell ref="C23:D23"/>
    <mergeCell ref="C24:D25"/>
    <mergeCell ref="A1:D1"/>
    <mergeCell ref="A2:D2"/>
    <mergeCell ref="A3:D3"/>
    <mergeCell ref="A4:D4"/>
    <mergeCell ref="A22:D22"/>
    <mergeCell ref="A19:C19"/>
  </mergeCells>
  <pageMargins left="0.7" right="0.7" top="0.75" bottom="0.75" header="0.3" footer="0.3"/>
  <pageSetup paperSize="9"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Costeo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SubAdmin</dc:creator>
  <cp:lastModifiedBy>Lanix</cp:lastModifiedBy>
  <cp:lastPrinted>2021-08-25T14:28:19Z</cp:lastPrinted>
  <dcterms:created xsi:type="dcterms:W3CDTF">2019-07-19T17:23:14Z</dcterms:created>
  <dcterms:modified xsi:type="dcterms:W3CDTF">2021-11-08T06:01:24Z</dcterms:modified>
</cp:coreProperties>
</file>