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ueb\Desktop\LEY DE INGRESOS 2024\Propuestas 2024\Desarrollo Urbano\"/>
    </mc:Choice>
  </mc:AlternateContent>
  <xr:revisionPtr revIDLastSave="0" documentId="13_ncr:1_{F6F13699-5EBD-4FC4-9CB6-4B1A1207C74D}" xr6:coauthVersionLast="47" xr6:coauthVersionMax="47" xr10:uidLastSave="{00000000-0000-0000-0000-000000000000}"/>
  <bookViews>
    <workbookView xWindow="-120" yWindow="-120" windowWidth="29040" windowHeight="15840" activeTab="3" xr2:uid="{CD1FA21E-EA25-44B1-9E22-EAFEE88A2EC4}"/>
  </bookViews>
  <sheets>
    <sheet name="MEDIO" sheetId="3" r:id="rId1"/>
    <sheet name="RESIDENCIAL" sheetId="12" r:id="rId2"/>
    <sheet name="ESP HOTELES" sheetId="13" r:id="rId3"/>
    <sheet name="BARDAS" sheetId="14" r:id="rId4"/>
  </sheets>
  <definedNames>
    <definedName name="_xlnm.Print_Area" localSheetId="3">BARDAS!$A$1:$F$33</definedName>
    <definedName name="_xlnm.Print_Area" localSheetId="2">'ESP HOTELES'!$A$1:$G$33</definedName>
    <definedName name="_xlnm.Print_Area" localSheetId="0">MEDIO!$A$1:$H$34</definedName>
    <definedName name="_xlnm.Print_Area" localSheetId="1">RESIDENCIAL!$A$1:$G$33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4" l="1"/>
  <c r="E21" i="14"/>
  <c r="F21" i="14" s="1"/>
  <c r="E20" i="14"/>
  <c r="F20" i="14" s="1"/>
  <c r="E19" i="14"/>
  <c r="F19" i="14" s="1"/>
  <c r="E18" i="14"/>
  <c r="F18" i="14" s="1"/>
  <c r="E17" i="14"/>
  <c r="F17" i="14" s="1"/>
  <c r="F16" i="14"/>
  <c r="E16" i="14"/>
  <c r="E12" i="14"/>
  <c r="D12" i="14"/>
  <c r="E11" i="14"/>
  <c r="E10" i="14"/>
  <c r="E13" i="14" s="1"/>
  <c r="E24" i="14" s="1"/>
  <c r="E28" i="13"/>
  <c r="E21" i="13"/>
  <c r="F21" i="13" s="1"/>
  <c r="E20" i="13"/>
  <c r="F20" i="13" s="1"/>
  <c r="E19" i="13"/>
  <c r="F19" i="13" s="1"/>
  <c r="E18" i="13"/>
  <c r="F18" i="13" s="1"/>
  <c r="E17" i="13"/>
  <c r="F17" i="13" s="1"/>
  <c r="E16" i="13"/>
  <c r="F16" i="13" s="1"/>
  <c r="E12" i="13"/>
  <c r="D12" i="13"/>
  <c r="E11" i="13"/>
  <c r="E10" i="13"/>
  <c r="E13" i="13" s="1"/>
  <c r="E24" i="13" s="1"/>
  <c r="E16" i="12"/>
  <c r="F16" i="12" s="1"/>
  <c r="E21" i="12"/>
  <c r="F21" i="12" s="1"/>
  <c r="E20" i="12"/>
  <c r="F20" i="12" s="1"/>
  <c r="E19" i="12"/>
  <c r="F19" i="12" s="1"/>
  <c r="F18" i="12"/>
  <c r="E18" i="12"/>
  <c r="E17" i="12"/>
  <c r="F17" i="12" s="1"/>
  <c r="D12" i="12"/>
  <c r="E12" i="12" s="1"/>
  <c r="E11" i="12"/>
  <c r="E10" i="12"/>
  <c r="E13" i="12" s="1"/>
  <c r="E24" i="12" s="1"/>
  <c r="E33" i="3"/>
  <c r="E34" i="3"/>
  <c r="E7" i="3"/>
  <c r="F22" i="14" l="1"/>
  <c r="E25" i="14" s="1"/>
  <c r="E26" i="14" s="1"/>
  <c r="F22" i="13"/>
  <c r="E25" i="13" s="1"/>
  <c r="E26" i="13" s="1"/>
  <c r="F22" i="12"/>
  <c r="E25" i="12" s="1"/>
  <c r="E26" i="12" s="1"/>
  <c r="E28" i="12" s="1"/>
  <c r="D13" i="3"/>
  <c r="E13" i="3" s="1"/>
  <c r="E12" i="3"/>
  <c r="E11" i="3"/>
  <c r="E14" i="3" s="1"/>
  <c r="E25" i="3" s="1"/>
  <c r="E33" i="14" l="1"/>
  <c r="E32" i="14"/>
  <c r="E33" i="13"/>
  <c r="E32" i="13"/>
  <c r="E32" i="12"/>
  <c r="E33" i="12"/>
  <c r="E22" i="3"/>
  <c r="E21" i="3"/>
  <c r="E20" i="3"/>
  <c r="E19" i="3"/>
  <c r="E18" i="3"/>
  <c r="F18" i="3" s="1"/>
  <c r="E17" i="3"/>
  <c r="F17" i="3" s="1"/>
  <c r="F20" i="3" l="1"/>
  <c r="F22" i="3"/>
  <c r="F21" i="3"/>
  <c r="F19" i="3"/>
  <c r="F23" i="3" l="1"/>
  <c r="E26" i="3" s="1"/>
  <c r="E27" i="3" s="1"/>
  <c r="E29" i="3" l="1"/>
</calcChain>
</file>

<file path=xl/sharedStrings.xml><?xml version="1.0" encoding="utf-8"?>
<sst xmlns="http://schemas.openxmlformats.org/spreadsheetml/2006/main" count="185" uniqueCount="45">
  <si>
    <t>CONCEPTO:</t>
  </si>
  <si>
    <t>UNIDAD:</t>
  </si>
  <si>
    <t>m2</t>
  </si>
  <si>
    <t>Promedio de ingresos al año esperados:</t>
  </si>
  <si>
    <t>MATERIALES Y OTROS INSUMOS</t>
  </si>
  <si>
    <t>Unidad</t>
  </si>
  <si>
    <t>Cantidad</t>
  </si>
  <si>
    <t>Costo Unitario</t>
  </si>
  <si>
    <t>Formato</t>
  </si>
  <si>
    <t>SUMA:</t>
  </si>
  <si>
    <t>MANO DE OBRA</t>
  </si>
  <si>
    <t>Cantidad por permiso</t>
  </si>
  <si>
    <t>Sueldo mensual</t>
  </si>
  <si>
    <t>Recepción Ventanilla</t>
  </si>
  <si>
    <t>Director de Área</t>
  </si>
  <si>
    <t>Inspector</t>
  </si>
  <si>
    <t>Materiales e Insumos</t>
  </si>
  <si>
    <t>Mano de Obra</t>
  </si>
  <si>
    <t>Incremento porcentual:</t>
  </si>
  <si>
    <t>ANÁLISIS DE PRECIOS UNITARIOS (ANEXO 2)</t>
  </si>
  <si>
    <t>Permiso de Construcción Medio, por M2</t>
  </si>
  <si>
    <t>Total por tramite</t>
  </si>
  <si>
    <t>hr</t>
  </si>
  <si>
    <t>Jefe de Departamento (Profesional administrativo B)</t>
  </si>
  <si>
    <t>Arquitecto/ingeniero (Jefe de departamento B)</t>
  </si>
  <si>
    <t>Coordinador de Inspectores (Profesional administrativo B)</t>
  </si>
  <si>
    <t>Cantidad de Metros cuadrados esperados a cobrar:</t>
  </si>
  <si>
    <t>Cantidad de Metros cuadrados cobrados al 1er sementre:</t>
  </si>
  <si>
    <t>Pieza</t>
  </si>
  <si>
    <t>Formato de Solicitud</t>
  </si>
  <si>
    <t>Formato en hoja membretada de la autorización del Permiso</t>
  </si>
  <si>
    <t>Letrero informativo de obra (Lona de Vinil de 0.30 X 0.40 metros)</t>
  </si>
  <si>
    <t>Sueldo diario</t>
  </si>
  <si>
    <t xml:space="preserve">Total costo/hr </t>
  </si>
  <si>
    <t>Costo por Permiso:</t>
  </si>
  <si>
    <t>Costo por metro cuadrado (Promedio 20 m2 por permiso)</t>
  </si>
  <si>
    <t>Tarifa 2023</t>
  </si>
  <si>
    <t>Diferencia</t>
  </si>
  <si>
    <t>*Propuesta 2024</t>
  </si>
  <si>
    <t>Permiso de Construcción Residencial</t>
  </si>
  <si>
    <t>Monto en Metros cuadrados esperados a cobrar:</t>
  </si>
  <si>
    <t>Costo por metro cuadrado (Promedio 25 m2 por permiso)</t>
  </si>
  <si>
    <t>Costo por metro cuadrado (Promedio 47 m2 por permiso)</t>
  </si>
  <si>
    <t>Permiso de Construcción Especializada</t>
  </si>
  <si>
    <t>Permiso de Construcción Bardas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</si>
</sst>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9" formatCode="&quot;$&quot;#,##0.00;[Red]&quot;$&quot;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0" fontId="3" fillId="0" borderId="0" xfId="1" applyFont="1" applyAlignment="1">
      <alignment horizontal="center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165" fontId="2" fillId="2" borderId="1" xfId="2" applyFont="1" applyFill="1" applyBorder="1" applyAlignment="1">
      <alignment horizontal="center" vertical="center"/>
    </xf>
    <xf numFmtId="165" fontId="3" fillId="0" borderId="0" xfId="2" applyFont="1"/>
    <xf numFmtId="0" fontId="3" fillId="0" borderId="1" xfId="1" applyFont="1" applyBorder="1"/>
    <xf numFmtId="165" fontId="3" fillId="0" borderId="1" xfId="2" applyFont="1" applyBorder="1"/>
    <xf numFmtId="166" fontId="3" fillId="0" borderId="0" xfId="1" applyNumberFormat="1" applyFont="1"/>
    <xf numFmtId="0" fontId="5" fillId="0" borderId="0" xfId="1" applyFont="1"/>
    <xf numFmtId="0" fontId="6" fillId="0" borderId="0" xfId="1" applyFont="1"/>
    <xf numFmtId="0" fontId="2" fillId="0" borderId="0" xfId="1" applyFont="1" applyAlignment="1">
      <alignment horizontal="centerContinuous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2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169" fontId="0" fillId="0" borderId="0" xfId="0" applyNumberForma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vertical="center" wrapText="1"/>
    </xf>
    <xf numFmtId="0" fontId="3" fillId="0" borderId="5" xfId="1" applyFont="1" applyBorder="1"/>
    <xf numFmtId="0" fontId="3" fillId="0" borderId="6" xfId="1" applyFont="1" applyBorder="1"/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44" fontId="7" fillId="0" borderId="1" xfId="0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44" fontId="3" fillId="0" borderId="2" xfId="2" applyNumberFormat="1" applyFont="1" applyBorder="1" applyAlignment="1">
      <alignment vertical="center"/>
    </xf>
    <xf numFmtId="44" fontId="3" fillId="0" borderId="1" xfId="2" applyNumberFormat="1" applyFont="1" applyBorder="1" applyAlignment="1">
      <alignment vertical="center"/>
    </xf>
    <xf numFmtId="0" fontId="3" fillId="0" borderId="1" xfId="1" applyFont="1" applyBorder="1" applyAlignment="1">
      <alignment horizontal="justify" vertical="center" wrapText="1"/>
    </xf>
    <xf numFmtId="2" fontId="3" fillId="0" borderId="1" xfId="1" applyNumberFormat="1" applyFont="1" applyBorder="1" applyAlignment="1">
      <alignment horizontal="center" vertical="center"/>
    </xf>
    <xf numFmtId="43" fontId="3" fillId="0" borderId="1" xfId="3" applyFont="1" applyFill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/>
    </xf>
    <xf numFmtId="0" fontId="2" fillId="2" borderId="0" xfId="1" applyFont="1" applyFill="1" applyAlignment="1">
      <alignment horizontal="right" vertical="center"/>
    </xf>
    <xf numFmtId="165" fontId="3" fillId="0" borderId="0" xfId="1" applyNumberFormat="1" applyFont="1" applyAlignment="1">
      <alignment vertical="center"/>
    </xf>
    <xf numFmtId="44" fontId="3" fillId="0" borderId="0" xfId="1" applyNumberFormat="1" applyFont="1" applyAlignment="1">
      <alignment vertical="center"/>
    </xf>
    <xf numFmtId="0" fontId="2" fillId="2" borderId="0" xfId="1" applyFont="1" applyFill="1" applyAlignment="1">
      <alignment horizontal="right" vertical="center" wrapText="1"/>
    </xf>
    <xf numFmtId="165" fontId="2" fillId="0" borderId="3" xfId="2" applyFont="1" applyFill="1" applyBorder="1" applyAlignment="1">
      <alignment vertical="center"/>
    </xf>
    <xf numFmtId="165" fontId="3" fillId="0" borderId="3" xfId="2" applyFont="1" applyFill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2" fillId="2" borderId="3" xfId="1" applyFont="1" applyFill="1" applyBorder="1" applyAlignment="1">
      <alignment vertical="center"/>
    </xf>
    <xf numFmtId="44" fontId="2" fillId="2" borderId="1" xfId="2" applyNumberFormat="1" applyFont="1" applyFill="1" applyBorder="1" applyAlignment="1">
      <alignment vertical="center"/>
    </xf>
    <xf numFmtId="166" fontId="3" fillId="0" borderId="0" xfId="1" applyNumberFormat="1" applyFont="1" applyAlignment="1">
      <alignment vertical="center"/>
    </xf>
    <xf numFmtId="165" fontId="2" fillId="2" borderId="1" xfId="2" applyFont="1" applyFill="1" applyBorder="1" applyAlignment="1">
      <alignment vertical="center"/>
    </xf>
    <xf numFmtId="165" fontId="3" fillId="0" borderId="1" xfId="2" applyFont="1" applyBorder="1" applyAlignment="1">
      <alignment vertical="center"/>
    </xf>
    <xf numFmtId="44" fontId="3" fillId="0" borderId="3" xfId="4" applyNumberFormat="1" applyFont="1" applyFill="1" applyBorder="1" applyAlignment="1">
      <alignment vertical="center"/>
    </xf>
    <xf numFmtId="10" fontId="3" fillId="0" borderId="3" xfId="4" applyNumberFormat="1" applyFont="1" applyFill="1" applyBorder="1" applyAlignment="1">
      <alignment vertical="center"/>
    </xf>
    <xf numFmtId="0" fontId="2" fillId="3" borderId="0" xfId="1" applyFont="1" applyFill="1" applyAlignment="1">
      <alignment horizontal="right" vertical="center" wrapText="1"/>
    </xf>
    <xf numFmtId="0" fontId="2" fillId="4" borderId="0" xfId="1" applyFont="1" applyFill="1" applyAlignment="1">
      <alignment horizontal="right" vertical="center" wrapText="1"/>
    </xf>
    <xf numFmtId="165" fontId="2" fillId="4" borderId="3" xfId="2" applyFont="1" applyFill="1" applyBorder="1" applyAlignment="1">
      <alignment vertical="center"/>
    </xf>
    <xf numFmtId="0" fontId="2" fillId="4" borderId="0" xfId="1" applyFont="1" applyFill="1" applyAlignment="1">
      <alignment vertical="center"/>
    </xf>
  </cellXfs>
  <cellStyles count="5">
    <cellStyle name="Millares 2" xfId="3" xr:uid="{582639FB-C773-47DC-B56F-BCE00FE1BE2D}"/>
    <cellStyle name="Moneda 2" xfId="2" xr:uid="{14FC4437-5D64-4514-A1F9-B2B171E3B75B}"/>
    <cellStyle name="Normal" xfId="0" builtinId="0"/>
    <cellStyle name="Normal 2" xfId="1" xr:uid="{832ACA99-5980-469B-BB17-46E7072BC96D}"/>
    <cellStyle name="Porcentaje 2" xfId="4" xr:uid="{678438B0-36DA-47D7-904A-64672E1926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CF65F-2646-44A2-A6BE-5A3BB1122122}">
  <sheetPr>
    <pageSetUpPr fitToPage="1"/>
  </sheetPr>
  <dimension ref="A2:M46"/>
  <sheetViews>
    <sheetView zoomScale="74" zoomScaleNormal="74" workbookViewId="0">
      <selection sqref="A1:H34"/>
    </sheetView>
  </sheetViews>
  <sheetFormatPr baseColWidth="10" defaultColWidth="11.42578125" defaultRowHeight="14.25" x14ac:dyDescent="0.2"/>
  <cols>
    <col min="1" max="1" width="61.5703125" style="2" customWidth="1"/>
    <col min="2" max="2" width="13.140625" style="2" customWidth="1"/>
    <col min="3" max="3" width="16.85546875" style="2" customWidth="1"/>
    <col min="4" max="4" width="19.85546875" style="2" customWidth="1"/>
    <col min="5" max="6" width="20.42578125" style="2" customWidth="1"/>
    <col min="7" max="7" width="15.85546875" style="2" customWidth="1"/>
    <col min="8" max="8" width="16.28515625" style="2" customWidth="1"/>
    <col min="9" max="9" width="22.7109375" style="2" bestFit="1" customWidth="1"/>
    <col min="10" max="10" width="16.28515625" style="2" bestFit="1" customWidth="1"/>
    <col min="11" max="12" width="11.42578125" style="2"/>
    <col min="13" max="13" width="13.28515625" style="2" bestFit="1" customWidth="1"/>
    <col min="14" max="16384" width="11.42578125" style="2"/>
  </cols>
  <sheetData>
    <row r="2" spans="1:13" ht="15" x14ac:dyDescent="0.25">
      <c r="A2" s="17" t="s">
        <v>19</v>
      </c>
      <c r="B2" s="17"/>
      <c r="C2" s="17"/>
      <c r="D2" s="17"/>
      <c r="E2" s="17"/>
      <c r="F2" s="1"/>
    </row>
    <row r="3" spans="1:13" ht="15" x14ac:dyDescent="0.25">
      <c r="A3" s="1"/>
      <c r="B3" s="3"/>
      <c r="C3" s="3"/>
      <c r="D3" s="3"/>
      <c r="E3" s="3"/>
      <c r="F3" s="3"/>
    </row>
    <row r="4" spans="1:13" s="19" customFormat="1" ht="21.75" customHeight="1" x14ac:dyDescent="0.25">
      <c r="A4" s="31" t="s">
        <v>0</v>
      </c>
      <c r="B4" s="32"/>
      <c r="C4" s="32"/>
      <c r="D4" s="33"/>
      <c r="E4" s="6" t="s">
        <v>1</v>
      </c>
      <c r="F4" s="18"/>
    </row>
    <row r="5" spans="1:13" s="19" customFormat="1" ht="21.75" customHeight="1" x14ac:dyDescent="0.25">
      <c r="A5" s="34" t="s">
        <v>20</v>
      </c>
      <c r="B5" s="35"/>
      <c r="C5" s="35"/>
      <c r="D5" s="36"/>
      <c r="E5" s="4" t="s">
        <v>2</v>
      </c>
      <c r="F5" s="5"/>
      <c r="G5" s="20"/>
    </row>
    <row r="6" spans="1:13" s="19" customFormat="1" ht="21.75" customHeight="1" x14ac:dyDescent="0.25">
      <c r="A6" s="21" t="s">
        <v>3</v>
      </c>
      <c r="B6" s="22"/>
      <c r="C6" s="22"/>
      <c r="D6" s="23"/>
      <c r="E6" s="37">
        <v>1150712.5618392157</v>
      </c>
      <c r="F6" s="24"/>
      <c r="L6" s="25"/>
    </row>
    <row r="7" spans="1:13" s="19" customFormat="1" ht="21.75" customHeight="1" x14ac:dyDescent="0.25">
      <c r="A7" s="21" t="s">
        <v>26</v>
      </c>
      <c r="B7" s="22"/>
      <c r="C7" s="22"/>
      <c r="D7" s="23"/>
      <c r="E7" s="44">
        <f>E6/E31</f>
        <v>93250.612790860265</v>
      </c>
      <c r="F7" s="26"/>
    </row>
    <row r="8" spans="1:13" s="19" customFormat="1" ht="21.75" customHeight="1" x14ac:dyDescent="0.25">
      <c r="A8" s="21" t="s">
        <v>27</v>
      </c>
      <c r="B8" s="22"/>
      <c r="C8" s="22"/>
      <c r="D8" s="23"/>
      <c r="E8" s="44">
        <v>60608.06</v>
      </c>
      <c r="F8" s="26"/>
    </row>
    <row r="9" spans="1:13" ht="15" x14ac:dyDescent="0.25">
      <c r="A9" s="1"/>
      <c r="B9" s="3"/>
      <c r="C9" s="3"/>
      <c r="D9" s="27"/>
      <c r="E9" s="28"/>
      <c r="F9" s="3"/>
    </row>
    <row r="10" spans="1:13" ht="25.5" customHeight="1" x14ac:dyDescent="0.2">
      <c r="A10" s="6" t="s">
        <v>4</v>
      </c>
      <c r="B10" s="6" t="s">
        <v>5</v>
      </c>
      <c r="C10" s="6" t="s">
        <v>6</v>
      </c>
      <c r="D10" s="7" t="s">
        <v>7</v>
      </c>
      <c r="E10" s="8" t="s">
        <v>21</v>
      </c>
      <c r="M10" s="9"/>
    </row>
    <row r="11" spans="1:13" ht="27" x14ac:dyDescent="0.35">
      <c r="A11" s="29" t="s">
        <v>29</v>
      </c>
      <c r="B11" s="30" t="s">
        <v>8</v>
      </c>
      <c r="C11" s="38">
        <v>1</v>
      </c>
      <c r="D11" s="39">
        <v>0.25</v>
      </c>
      <c r="E11" s="40">
        <f>D11*C11</f>
        <v>0.25</v>
      </c>
      <c r="G11" s="12"/>
      <c r="H11" s="13"/>
      <c r="J11" s="14"/>
      <c r="K11" s="14"/>
      <c r="M11" s="9"/>
    </row>
    <row r="12" spans="1:13" ht="27" x14ac:dyDescent="0.35">
      <c r="A12" s="29" t="s">
        <v>30</v>
      </c>
      <c r="B12" s="30" t="s">
        <v>8</v>
      </c>
      <c r="C12" s="38">
        <v>3</v>
      </c>
      <c r="D12" s="39">
        <v>3.33</v>
      </c>
      <c r="E12" s="40">
        <f>D12*C12</f>
        <v>9.99</v>
      </c>
      <c r="G12" s="12"/>
      <c r="H12" s="13"/>
      <c r="J12" s="14"/>
      <c r="K12" s="14"/>
      <c r="M12" s="9"/>
    </row>
    <row r="13" spans="1:13" ht="27" x14ac:dyDescent="0.35">
      <c r="A13" s="29" t="s">
        <v>31</v>
      </c>
      <c r="B13" s="30" t="s">
        <v>28</v>
      </c>
      <c r="C13" s="38">
        <v>1</v>
      </c>
      <c r="D13" s="39">
        <f>6.26*1.04*1.08*1.04</f>
        <v>7.3124812800000001</v>
      </c>
      <c r="E13" s="40">
        <f>D13*C13</f>
        <v>7.3124812800000001</v>
      </c>
      <c r="G13" s="12"/>
      <c r="J13" s="14"/>
      <c r="K13" s="14"/>
      <c r="L13" s="10"/>
      <c r="M13" s="9"/>
    </row>
    <row r="14" spans="1:13" s="19" customFormat="1" ht="29.25" customHeight="1" x14ac:dyDescent="0.25">
      <c r="B14" s="51"/>
      <c r="D14" s="52" t="s">
        <v>9</v>
      </c>
      <c r="E14" s="53">
        <f>SUM(E11:E13)</f>
        <v>17.552481280000002</v>
      </c>
      <c r="G14" s="54"/>
    </row>
    <row r="15" spans="1:13" ht="18.75" customHeight="1" x14ac:dyDescent="0.25">
      <c r="B15" s="3"/>
      <c r="D15" s="15"/>
      <c r="E15" s="11"/>
      <c r="G15" s="12"/>
    </row>
    <row r="16" spans="1:13" ht="43.5" customHeight="1" x14ac:dyDescent="0.2">
      <c r="A16" s="6" t="s">
        <v>10</v>
      </c>
      <c r="B16" s="6" t="s">
        <v>5</v>
      </c>
      <c r="C16" s="16" t="s">
        <v>11</v>
      </c>
      <c r="D16" s="6" t="s">
        <v>12</v>
      </c>
      <c r="E16" s="6" t="s">
        <v>32</v>
      </c>
      <c r="F16" s="8" t="s">
        <v>33</v>
      </c>
    </row>
    <row r="17" spans="1:13" s="19" customFormat="1" ht="24.75" customHeight="1" x14ac:dyDescent="0.25">
      <c r="A17" s="41" t="s">
        <v>13</v>
      </c>
      <c r="B17" s="30" t="s">
        <v>22</v>
      </c>
      <c r="C17" s="42">
        <v>0.33</v>
      </c>
      <c r="D17" s="43">
        <v>10831.3</v>
      </c>
      <c r="E17" s="42">
        <f>+D17/30.4</f>
        <v>356.29276315789474</v>
      </c>
      <c r="F17" s="56">
        <f>C17*(E17/8)</f>
        <v>14.697076480263158</v>
      </c>
    </row>
    <row r="18" spans="1:13" s="19" customFormat="1" ht="24.75" customHeight="1" x14ac:dyDescent="0.25">
      <c r="A18" s="41" t="s">
        <v>24</v>
      </c>
      <c r="B18" s="30" t="s">
        <v>22</v>
      </c>
      <c r="C18" s="42">
        <v>2</v>
      </c>
      <c r="D18" s="43">
        <v>12223.18</v>
      </c>
      <c r="E18" s="42">
        <f t="shared" ref="E18:E22" si="0">+D18/30.4</f>
        <v>402.07828947368426</v>
      </c>
      <c r="F18" s="56">
        <f>C18*(E18/8)</f>
        <v>100.51957236842107</v>
      </c>
    </row>
    <row r="19" spans="1:13" s="19" customFormat="1" ht="24.75" customHeight="1" x14ac:dyDescent="0.25">
      <c r="A19" s="41" t="s">
        <v>23</v>
      </c>
      <c r="B19" s="30" t="s">
        <v>22</v>
      </c>
      <c r="C19" s="42">
        <v>0.66</v>
      </c>
      <c r="D19" s="43">
        <v>13225.12</v>
      </c>
      <c r="E19" s="42">
        <f t="shared" si="0"/>
        <v>435.03684210526319</v>
      </c>
      <c r="F19" s="56">
        <f t="shared" ref="F19:F22" si="1">C19*(E19/8)</f>
        <v>35.890539473684214</v>
      </c>
    </row>
    <row r="20" spans="1:13" s="19" customFormat="1" ht="24.75" customHeight="1" x14ac:dyDescent="0.25">
      <c r="A20" s="41" t="s">
        <v>14</v>
      </c>
      <c r="B20" s="30" t="s">
        <v>22</v>
      </c>
      <c r="C20" s="42">
        <v>0.25</v>
      </c>
      <c r="D20" s="43">
        <v>44025.675199999998</v>
      </c>
      <c r="E20" s="42">
        <f t="shared" si="0"/>
        <v>1448.213</v>
      </c>
      <c r="F20" s="56">
        <f t="shared" si="1"/>
        <v>45.256656249999999</v>
      </c>
    </row>
    <row r="21" spans="1:13" s="19" customFormat="1" ht="24.75" customHeight="1" x14ac:dyDescent="0.25">
      <c r="A21" s="41" t="s">
        <v>25</v>
      </c>
      <c r="B21" s="30" t="s">
        <v>22</v>
      </c>
      <c r="C21" s="42">
        <v>0.33</v>
      </c>
      <c r="D21" s="43">
        <v>13225.12</v>
      </c>
      <c r="E21" s="42">
        <f t="shared" si="0"/>
        <v>435.03684210526319</v>
      </c>
      <c r="F21" s="56">
        <f t="shared" si="1"/>
        <v>17.945269736842107</v>
      </c>
    </row>
    <row r="22" spans="1:13" s="19" customFormat="1" ht="24.75" customHeight="1" x14ac:dyDescent="0.25">
      <c r="A22" s="41" t="s">
        <v>15</v>
      </c>
      <c r="B22" s="30" t="s">
        <v>22</v>
      </c>
      <c r="C22" s="42">
        <v>1</v>
      </c>
      <c r="D22" s="43">
        <v>10672.61</v>
      </c>
      <c r="E22" s="42">
        <f t="shared" si="0"/>
        <v>351.07269736842107</v>
      </c>
      <c r="F22" s="56">
        <f t="shared" si="1"/>
        <v>43.884087171052634</v>
      </c>
    </row>
    <row r="23" spans="1:13" s="19" customFormat="1" ht="29.25" customHeight="1" x14ac:dyDescent="0.25">
      <c r="B23" s="51"/>
      <c r="D23" s="52" t="s">
        <v>9</v>
      </c>
      <c r="E23" s="55"/>
      <c r="F23" s="55">
        <f>SUM(F17:F22)</f>
        <v>258.19320148026316</v>
      </c>
    </row>
    <row r="24" spans="1:13" ht="19.5" customHeight="1" x14ac:dyDescent="0.25">
      <c r="A24" s="15"/>
      <c r="B24" s="1"/>
      <c r="C24" s="15"/>
      <c r="D24" s="15"/>
      <c r="E24" s="19"/>
      <c r="H24" s="19"/>
      <c r="I24" s="19"/>
      <c r="J24" s="19"/>
      <c r="K24" s="19"/>
      <c r="L24" s="19"/>
      <c r="M24" s="19"/>
    </row>
    <row r="25" spans="1:13" s="19" customFormat="1" ht="23.25" customHeight="1" x14ac:dyDescent="0.25">
      <c r="B25" s="45" t="s">
        <v>16</v>
      </c>
      <c r="C25" s="45"/>
      <c r="D25" s="45"/>
      <c r="E25" s="46">
        <f>E14</f>
        <v>17.552481280000002</v>
      </c>
    </row>
    <row r="26" spans="1:13" s="19" customFormat="1" ht="23.25" customHeight="1" x14ac:dyDescent="0.25">
      <c r="B26" s="45" t="s">
        <v>17</v>
      </c>
      <c r="C26" s="45"/>
      <c r="D26" s="45"/>
      <c r="E26" s="47">
        <f>F23</f>
        <v>258.19320148026316</v>
      </c>
    </row>
    <row r="27" spans="1:13" s="19" customFormat="1" ht="23.25" customHeight="1" x14ac:dyDescent="0.25">
      <c r="B27" s="48" t="s">
        <v>34</v>
      </c>
      <c r="C27" s="48"/>
      <c r="D27" s="48"/>
      <c r="E27" s="49">
        <f>SUM(E25:E26)</f>
        <v>275.74568276026315</v>
      </c>
    </row>
    <row r="28" spans="1:13" s="19" customFormat="1" ht="9.75" customHeight="1" x14ac:dyDescent="0.25"/>
    <row r="29" spans="1:13" s="19" customFormat="1" ht="40.5" customHeight="1" x14ac:dyDescent="0.25">
      <c r="B29" s="60" t="s">
        <v>35</v>
      </c>
      <c r="C29" s="60"/>
      <c r="D29" s="60"/>
      <c r="E29" s="61">
        <f>E27/20</f>
        <v>13.787284138013158</v>
      </c>
      <c r="F29" s="62" t="s">
        <v>38</v>
      </c>
    </row>
    <row r="30" spans="1:13" s="19" customFormat="1" ht="9.75" customHeight="1" x14ac:dyDescent="0.25">
      <c r="G30" s="46"/>
      <c r="H30" s="47"/>
    </row>
    <row r="31" spans="1:13" s="19" customFormat="1" ht="23.25" customHeight="1" x14ac:dyDescent="0.25">
      <c r="B31" s="59" t="s">
        <v>36</v>
      </c>
      <c r="C31" s="59"/>
      <c r="D31" s="59"/>
      <c r="E31" s="50">
        <v>12.34</v>
      </c>
    </row>
    <row r="32" spans="1:13" s="19" customFormat="1" ht="9.75" customHeight="1" x14ac:dyDescent="0.25"/>
    <row r="33" spans="2:10" s="19" customFormat="1" ht="23.25" customHeight="1" x14ac:dyDescent="0.25">
      <c r="B33" s="59" t="s">
        <v>18</v>
      </c>
      <c r="C33" s="59"/>
      <c r="D33" s="59"/>
      <c r="E33" s="58">
        <f>E29/E31-1</f>
        <v>0.11728396580333533</v>
      </c>
    </row>
    <row r="34" spans="2:10" s="19" customFormat="1" ht="23.25" customHeight="1" x14ac:dyDescent="0.25">
      <c r="B34" s="59" t="s">
        <v>37</v>
      </c>
      <c r="C34" s="59"/>
      <c r="D34" s="59"/>
      <c r="E34" s="57">
        <f>E29-E31</f>
        <v>1.447284138013158</v>
      </c>
    </row>
    <row r="35" spans="2:10" x14ac:dyDescent="0.2">
      <c r="F35" s="19"/>
      <c r="G35" s="19"/>
      <c r="H35" s="19"/>
      <c r="I35" s="19"/>
      <c r="J35" s="19"/>
    </row>
    <row r="36" spans="2:10" x14ac:dyDescent="0.2">
      <c r="F36" s="19"/>
      <c r="G36" s="19"/>
      <c r="H36" s="19"/>
      <c r="I36" s="19"/>
      <c r="J36" s="19"/>
    </row>
    <row r="37" spans="2:10" x14ac:dyDescent="0.2">
      <c r="F37" s="19"/>
      <c r="G37" s="19"/>
      <c r="H37" s="19"/>
      <c r="I37" s="19"/>
      <c r="J37" s="19"/>
    </row>
    <row r="38" spans="2:10" x14ac:dyDescent="0.2">
      <c r="F38" s="19"/>
      <c r="G38" s="19"/>
      <c r="H38" s="19"/>
      <c r="I38" s="19"/>
      <c r="J38" s="19"/>
    </row>
    <row r="39" spans="2:10" x14ac:dyDescent="0.2">
      <c r="F39" s="19"/>
      <c r="G39" s="19"/>
      <c r="H39" s="19"/>
      <c r="I39" s="19"/>
      <c r="J39" s="19"/>
    </row>
    <row r="40" spans="2:10" x14ac:dyDescent="0.2">
      <c r="F40" s="19"/>
      <c r="G40" s="19"/>
      <c r="H40" s="19"/>
      <c r="I40" s="19"/>
      <c r="J40" s="19"/>
    </row>
    <row r="41" spans="2:10" x14ac:dyDescent="0.2">
      <c r="F41" s="19"/>
      <c r="G41" s="19"/>
      <c r="H41" s="19"/>
      <c r="I41" s="19"/>
      <c r="J41" s="19"/>
    </row>
    <row r="42" spans="2:10" x14ac:dyDescent="0.2">
      <c r="F42" s="19"/>
      <c r="G42" s="19"/>
      <c r="H42" s="19"/>
      <c r="I42" s="19"/>
      <c r="J42" s="19"/>
    </row>
    <row r="43" spans="2:10" x14ac:dyDescent="0.2">
      <c r="F43" s="19"/>
      <c r="G43" s="19"/>
      <c r="H43" s="19"/>
      <c r="I43" s="19"/>
      <c r="J43" s="19"/>
    </row>
    <row r="44" spans="2:10" x14ac:dyDescent="0.2">
      <c r="F44" s="19"/>
      <c r="G44" s="19"/>
      <c r="H44" s="19"/>
      <c r="I44" s="19"/>
      <c r="J44" s="19"/>
    </row>
    <row r="45" spans="2:10" x14ac:dyDescent="0.2">
      <c r="F45" s="19"/>
      <c r="G45" s="19"/>
      <c r="H45" s="19"/>
      <c r="I45" s="19"/>
      <c r="J45" s="19"/>
    </row>
    <row r="46" spans="2:10" x14ac:dyDescent="0.2">
      <c r="F46" s="19"/>
      <c r="G46" s="19"/>
      <c r="H46" s="19"/>
      <c r="I46" s="19"/>
      <c r="J46" s="19"/>
    </row>
  </sheetData>
  <mergeCells count="13">
    <mergeCell ref="B34:D34"/>
    <mergeCell ref="B33:D33"/>
    <mergeCell ref="A2:E2"/>
    <mergeCell ref="A6:D6"/>
    <mergeCell ref="B25:D25"/>
    <mergeCell ref="B26:D26"/>
    <mergeCell ref="B27:D27"/>
    <mergeCell ref="B29:D29"/>
    <mergeCell ref="B31:D31"/>
    <mergeCell ref="A8:D8"/>
    <mergeCell ref="A7:D7"/>
    <mergeCell ref="A5:D5"/>
    <mergeCell ref="A4:D4"/>
  </mergeCells>
  <pageMargins left="0.70866141732283472" right="0.70866141732283472" top="0.74803149606299213" bottom="0.74803149606299213" header="0.31496062992125984" footer="0.31496062992125984"/>
  <pageSetup scale="66" orientation="landscape" r:id="rId1"/>
  <headerFooter>
    <oddHeader>&amp;C&amp;"Arial,Negrita"&amp;12TESORERÍA MUNICIPAL 
DIRECCIÓN DE INGRESOS
TARJETA DE COSTOS POR SERVICIO</oddHeader>
    <oddFooter>&amp;C&amp;"Arial,Negrita"&amp;12PÁGINA 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4E534-4D9D-4C9E-8BA8-413B6A5073A6}">
  <sheetPr>
    <pageSetUpPr fitToPage="1"/>
  </sheetPr>
  <dimension ref="A2:M45"/>
  <sheetViews>
    <sheetView zoomScale="74" zoomScaleNormal="74" workbookViewId="0">
      <selection sqref="A1:G33"/>
    </sheetView>
  </sheetViews>
  <sheetFormatPr baseColWidth="10" defaultColWidth="11.42578125" defaultRowHeight="14.25" x14ac:dyDescent="0.2"/>
  <cols>
    <col min="1" max="1" width="61.5703125" style="2" customWidth="1"/>
    <col min="2" max="2" width="13.140625" style="2" customWidth="1"/>
    <col min="3" max="3" width="16.85546875" style="2" customWidth="1"/>
    <col min="4" max="4" width="19.85546875" style="2" customWidth="1"/>
    <col min="5" max="6" width="20.42578125" style="2" customWidth="1"/>
    <col min="7" max="7" width="15.85546875" style="2" customWidth="1"/>
    <col min="8" max="8" width="16.28515625" style="2" customWidth="1"/>
    <col min="9" max="9" width="22.7109375" style="2" bestFit="1" customWidth="1"/>
    <col min="10" max="10" width="16.28515625" style="2" bestFit="1" customWidth="1"/>
    <col min="11" max="12" width="11.42578125" style="2"/>
    <col min="13" max="13" width="13.28515625" style="2" bestFit="1" customWidth="1"/>
    <col min="14" max="16384" width="11.42578125" style="2"/>
  </cols>
  <sheetData>
    <row r="2" spans="1:13" ht="15" x14ac:dyDescent="0.25">
      <c r="A2" s="17" t="s">
        <v>19</v>
      </c>
      <c r="B2" s="17"/>
      <c r="C2" s="17"/>
      <c r="D2" s="17"/>
      <c r="E2" s="17"/>
      <c r="F2" s="1"/>
    </row>
    <row r="3" spans="1:13" ht="15" x14ac:dyDescent="0.25">
      <c r="A3" s="1"/>
      <c r="B3" s="3"/>
      <c r="C3" s="3"/>
      <c r="D3" s="3"/>
      <c r="E3" s="3"/>
      <c r="F3" s="3"/>
    </row>
    <row r="4" spans="1:13" s="19" customFormat="1" ht="21.75" customHeight="1" x14ac:dyDescent="0.25">
      <c r="A4" s="31" t="s">
        <v>0</v>
      </c>
      <c r="B4" s="32"/>
      <c r="C4" s="32"/>
      <c r="D4" s="33"/>
      <c r="E4" s="6" t="s">
        <v>1</v>
      </c>
      <c r="F4" s="18"/>
    </row>
    <row r="5" spans="1:13" s="19" customFormat="1" ht="21.75" customHeight="1" x14ac:dyDescent="0.25">
      <c r="A5" s="34" t="s">
        <v>39</v>
      </c>
      <c r="B5" s="35"/>
      <c r="C5" s="35"/>
      <c r="D5" s="36"/>
      <c r="E5" s="4" t="s">
        <v>2</v>
      </c>
      <c r="F5" s="5"/>
      <c r="G5" s="20"/>
    </row>
    <row r="6" spans="1:13" s="19" customFormat="1" ht="21.75" customHeight="1" x14ac:dyDescent="0.25">
      <c r="A6" s="21" t="s">
        <v>3</v>
      </c>
      <c r="B6" s="22"/>
      <c r="C6" s="22"/>
      <c r="D6" s="23"/>
      <c r="E6" s="37">
        <v>337328.52</v>
      </c>
      <c r="F6" s="24"/>
      <c r="L6" s="25"/>
    </row>
    <row r="7" spans="1:13" s="19" customFormat="1" ht="21.75" customHeight="1" x14ac:dyDescent="0.25">
      <c r="A7" s="21" t="s">
        <v>40</v>
      </c>
      <c r="B7" s="22"/>
      <c r="C7" s="22"/>
      <c r="D7" s="23"/>
      <c r="E7" s="44">
        <v>15044.96</v>
      </c>
      <c r="F7" s="26"/>
    </row>
    <row r="8" spans="1:13" ht="15" x14ac:dyDescent="0.25">
      <c r="A8" s="1"/>
      <c r="B8" s="3"/>
      <c r="C8" s="3"/>
      <c r="D8" s="27"/>
      <c r="E8" s="28"/>
      <c r="F8" s="3"/>
    </row>
    <row r="9" spans="1:13" ht="25.5" customHeight="1" x14ac:dyDescent="0.2">
      <c r="A9" s="6" t="s">
        <v>4</v>
      </c>
      <c r="B9" s="6" t="s">
        <v>5</v>
      </c>
      <c r="C9" s="6" t="s">
        <v>6</v>
      </c>
      <c r="D9" s="7" t="s">
        <v>7</v>
      </c>
      <c r="E9" s="8" t="s">
        <v>21</v>
      </c>
      <c r="M9" s="9"/>
    </row>
    <row r="10" spans="1:13" ht="27" x14ac:dyDescent="0.35">
      <c r="A10" s="29" t="s">
        <v>29</v>
      </c>
      <c r="B10" s="30" t="s">
        <v>8</v>
      </c>
      <c r="C10" s="38">
        <v>1</v>
      </c>
      <c r="D10" s="39">
        <v>0.25</v>
      </c>
      <c r="E10" s="40">
        <f>D10*C10</f>
        <v>0.25</v>
      </c>
      <c r="G10" s="12"/>
      <c r="H10" s="13"/>
      <c r="J10" s="14"/>
      <c r="K10" s="14"/>
      <c r="M10" s="9"/>
    </row>
    <row r="11" spans="1:13" ht="27" x14ac:dyDescent="0.35">
      <c r="A11" s="29" t="s">
        <v>30</v>
      </c>
      <c r="B11" s="30" t="s">
        <v>8</v>
      </c>
      <c r="C11" s="38">
        <v>3</v>
      </c>
      <c r="D11" s="39">
        <v>3.33</v>
      </c>
      <c r="E11" s="40">
        <f>D11*C11</f>
        <v>9.99</v>
      </c>
      <c r="G11" s="12"/>
      <c r="H11" s="13"/>
      <c r="J11" s="14"/>
      <c r="K11" s="14"/>
      <c r="M11" s="9"/>
    </row>
    <row r="12" spans="1:13" ht="27" x14ac:dyDescent="0.35">
      <c r="A12" s="29" t="s">
        <v>31</v>
      </c>
      <c r="B12" s="30" t="s">
        <v>28</v>
      </c>
      <c r="C12" s="38">
        <v>1</v>
      </c>
      <c r="D12" s="39">
        <f>6.26*1.04*1.08*1.04</f>
        <v>7.3124812800000001</v>
      </c>
      <c r="E12" s="40">
        <f>D12*C12</f>
        <v>7.3124812800000001</v>
      </c>
      <c r="G12" s="12"/>
      <c r="J12" s="14"/>
      <c r="K12" s="14"/>
      <c r="L12" s="10"/>
      <c r="M12" s="9"/>
    </row>
    <row r="13" spans="1:13" s="19" customFormat="1" ht="29.25" customHeight="1" x14ac:dyDescent="0.25">
      <c r="B13" s="51"/>
      <c r="D13" s="52" t="s">
        <v>9</v>
      </c>
      <c r="E13" s="53">
        <f>SUM(E10:E12)</f>
        <v>17.552481280000002</v>
      </c>
      <c r="G13" s="54"/>
    </row>
    <row r="14" spans="1:13" ht="18.75" customHeight="1" x14ac:dyDescent="0.25">
      <c r="B14" s="3"/>
      <c r="D14" s="15"/>
      <c r="E14" s="11"/>
      <c r="G14" s="12"/>
    </row>
    <row r="15" spans="1:13" ht="43.5" customHeight="1" x14ac:dyDescent="0.2">
      <c r="A15" s="6" t="s">
        <v>10</v>
      </c>
      <c r="B15" s="6" t="s">
        <v>5</v>
      </c>
      <c r="C15" s="16" t="s">
        <v>11</v>
      </c>
      <c r="D15" s="6" t="s">
        <v>12</v>
      </c>
      <c r="E15" s="6" t="s">
        <v>32</v>
      </c>
      <c r="F15" s="8" t="s">
        <v>33</v>
      </c>
    </row>
    <row r="16" spans="1:13" s="19" customFormat="1" ht="24.75" customHeight="1" x14ac:dyDescent="0.25">
      <c r="A16" s="41" t="s">
        <v>13</v>
      </c>
      <c r="B16" s="30" t="s">
        <v>22</v>
      </c>
      <c r="C16" s="42">
        <v>0.33</v>
      </c>
      <c r="D16" s="43">
        <v>10831.3</v>
      </c>
      <c r="E16" s="42">
        <f>+D16/30.4</f>
        <v>356.29276315789474</v>
      </c>
      <c r="F16" s="56">
        <f>C16*(E16/8)</f>
        <v>14.697076480263158</v>
      </c>
    </row>
    <row r="17" spans="1:13" s="19" customFormat="1" ht="24.75" customHeight="1" x14ac:dyDescent="0.25">
      <c r="A17" s="41" t="s">
        <v>24</v>
      </c>
      <c r="B17" s="30" t="s">
        <v>22</v>
      </c>
      <c r="C17" s="42">
        <v>2.66</v>
      </c>
      <c r="D17" s="43">
        <v>12223.18</v>
      </c>
      <c r="E17" s="42">
        <f t="shared" ref="E17:E21" si="0">+D17/30.4</f>
        <v>402.07828947368426</v>
      </c>
      <c r="F17" s="56">
        <f>C17*(E17/8)</f>
        <v>133.69103125000004</v>
      </c>
    </row>
    <row r="18" spans="1:13" s="19" customFormat="1" ht="24.75" customHeight="1" x14ac:dyDescent="0.25">
      <c r="A18" s="41" t="s">
        <v>23</v>
      </c>
      <c r="B18" s="30" t="s">
        <v>22</v>
      </c>
      <c r="C18" s="42">
        <v>1</v>
      </c>
      <c r="D18" s="43">
        <v>13225.12</v>
      </c>
      <c r="E18" s="42">
        <f t="shared" si="0"/>
        <v>435.03684210526319</v>
      </c>
      <c r="F18" s="56">
        <f t="shared" ref="F18:F21" si="1">C18*(E18/8)</f>
        <v>54.379605263157899</v>
      </c>
    </row>
    <row r="19" spans="1:13" s="19" customFormat="1" ht="24.75" customHeight="1" x14ac:dyDescent="0.25">
      <c r="A19" s="41" t="s">
        <v>14</v>
      </c>
      <c r="B19" s="30" t="s">
        <v>22</v>
      </c>
      <c r="C19" s="42">
        <v>0.25</v>
      </c>
      <c r="D19" s="43">
        <v>44025.675199999998</v>
      </c>
      <c r="E19" s="42">
        <f t="shared" si="0"/>
        <v>1448.213</v>
      </c>
      <c r="F19" s="56">
        <f t="shared" si="1"/>
        <v>45.256656249999999</v>
      </c>
    </row>
    <row r="20" spans="1:13" s="19" customFormat="1" ht="24.75" customHeight="1" x14ac:dyDescent="0.25">
      <c r="A20" s="41" t="s">
        <v>25</v>
      </c>
      <c r="B20" s="30" t="s">
        <v>22</v>
      </c>
      <c r="C20" s="42">
        <v>0.33</v>
      </c>
      <c r="D20" s="43">
        <v>13225.12</v>
      </c>
      <c r="E20" s="42">
        <f t="shared" si="0"/>
        <v>435.03684210526319</v>
      </c>
      <c r="F20" s="56">
        <f t="shared" si="1"/>
        <v>17.945269736842107</v>
      </c>
    </row>
    <row r="21" spans="1:13" s="19" customFormat="1" ht="24.75" customHeight="1" x14ac:dyDescent="0.25">
      <c r="A21" s="41" t="s">
        <v>15</v>
      </c>
      <c r="B21" s="30" t="s">
        <v>22</v>
      </c>
      <c r="C21" s="42">
        <v>1.33</v>
      </c>
      <c r="D21" s="43">
        <v>10672.61</v>
      </c>
      <c r="E21" s="42">
        <f t="shared" si="0"/>
        <v>351.07269736842107</v>
      </c>
      <c r="F21" s="56">
        <f t="shared" si="1"/>
        <v>58.365835937500009</v>
      </c>
    </row>
    <row r="22" spans="1:13" s="19" customFormat="1" ht="29.25" customHeight="1" x14ac:dyDescent="0.25">
      <c r="B22" s="51"/>
      <c r="D22" s="52" t="s">
        <v>9</v>
      </c>
      <c r="E22" s="55"/>
      <c r="F22" s="55">
        <f>SUM(F16:F21)</f>
        <v>324.33547491776324</v>
      </c>
    </row>
    <row r="23" spans="1:13" ht="19.5" customHeight="1" x14ac:dyDescent="0.25">
      <c r="A23" s="15"/>
      <c r="B23" s="1"/>
      <c r="C23" s="15"/>
      <c r="D23" s="15"/>
      <c r="E23" s="19"/>
      <c r="H23" s="19"/>
      <c r="I23" s="19"/>
      <c r="J23" s="19"/>
      <c r="K23" s="19"/>
      <c r="L23" s="19"/>
      <c r="M23" s="19"/>
    </row>
    <row r="24" spans="1:13" s="19" customFormat="1" ht="23.25" customHeight="1" x14ac:dyDescent="0.25">
      <c r="B24" s="45" t="s">
        <v>16</v>
      </c>
      <c r="C24" s="45"/>
      <c r="D24" s="45"/>
      <c r="E24" s="46">
        <f>E13</f>
        <v>17.552481280000002</v>
      </c>
    </row>
    <row r="25" spans="1:13" s="19" customFormat="1" ht="23.25" customHeight="1" x14ac:dyDescent="0.25">
      <c r="B25" s="45" t="s">
        <v>17</v>
      </c>
      <c r="C25" s="45"/>
      <c r="D25" s="45"/>
      <c r="E25" s="47">
        <f>F22</f>
        <v>324.33547491776324</v>
      </c>
    </row>
    <row r="26" spans="1:13" s="19" customFormat="1" ht="23.25" customHeight="1" x14ac:dyDescent="0.25">
      <c r="B26" s="48" t="s">
        <v>34</v>
      </c>
      <c r="C26" s="48"/>
      <c r="D26" s="48"/>
      <c r="E26" s="49">
        <f>SUM(E24:E25)</f>
        <v>341.88795619776323</v>
      </c>
    </row>
    <row r="27" spans="1:13" s="19" customFormat="1" ht="9.75" customHeight="1" x14ac:dyDescent="0.25"/>
    <row r="28" spans="1:13" s="19" customFormat="1" ht="40.5" customHeight="1" x14ac:dyDescent="0.25">
      <c r="B28" s="60" t="s">
        <v>35</v>
      </c>
      <c r="C28" s="60"/>
      <c r="D28" s="60"/>
      <c r="E28" s="61">
        <f>E26/20</f>
        <v>17.094397809888161</v>
      </c>
      <c r="F28" s="62" t="s">
        <v>38</v>
      </c>
    </row>
    <row r="29" spans="1:13" s="19" customFormat="1" ht="9.75" customHeight="1" x14ac:dyDescent="0.25">
      <c r="G29" s="46"/>
      <c r="H29" s="47"/>
    </row>
    <row r="30" spans="1:13" s="19" customFormat="1" ht="23.25" customHeight="1" x14ac:dyDescent="0.25">
      <c r="B30" s="59" t="s">
        <v>36</v>
      </c>
      <c r="C30" s="59"/>
      <c r="D30" s="59"/>
      <c r="E30" s="50">
        <v>15.24</v>
      </c>
    </row>
    <row r="31" spans="1:13" s="19" customFormat="1" ht="9.75" customHeight="1" x14ac:dyDescent="0.25"/>
    <row r="32" spans="1:13" s="19" customFormat="1" ht="23.25" customHeight="1" x14ac:dyDescent="0.25">
      <c r="B32" s="59" t="s">
        <v>18</v>
      </c>
      <c r="C32" s="59"/>
      <c r="D32" s="59"/>
      <c r="E32" s="58">
        <f>E28/E30-1</f>
        <v>0.12167964631812067</v>
      </c>
    </row>
    <row r="33" spans="2:10" s="19" customFormat="1" ht="23.25" customHeight="1" x14ac:dyDescent="0.25">
      <c r="B33" s="59" t="s">
        <v>37</v>
      </c>
      <c r="C33" s="59"/>
      <c r="D33" s="59"/>
      <c r="E33" s="57">
        <f>E28-E30</f>
        <v>1.8543978098881606</v>
      </c>
    </row>
    <row r="34" spans="2:10" x14ac:dyDescent="0.2">
      <c r="F34" s="19"/>
      <c r="G34" s="19"/>
      <c r="H34" s="19"/>
      <c r="I34" s="19"/>
      <c r="J34" s="19"/>
    </row>
    <row r="35" spans="2:10" x14ac:dyDescent="0.2">
      <c r="F35" s="19"/>
      <c r="G35" s="19"/>
      <c r="H35" s="19"/>
      <c r="I35" s="19"/>
      <c r="J35" s="19"/>
    </row>
    <row r="36" spans="2:10" x14ac:dyDescent="0.2">
      <c r="F36" s="19"/>
      <c r="G36" s="19"/>
      <c r="H36" s="19"/>
      <c r="I36" s="19"/>
      <c r="J36" s="19"/>
    </row>
    <row r="37" spans="2:10" x14ac:dyDescent="0.2">
      <c r="F37" s="19"/>
      <c r="G37" s="19"/>
      <c r="H37" s="19"/>
      <c r="I37" s="19"/>
      <c r="J37" s="19"/>
    </row>
    <row r="38" spans="2:10" x14ac:dyDescent="0.2">
      <c r="F38" s="19"/>
      <c r="G38" s="19"/>
      <c r="H38" s="19"/>
      <c r="I38" s="19"/>
      <c r="J38" s="19"/>
    </row>
    <row r="39" spans="2:10" x14ac:dyDescent="0.2">
      <c r="F39" s="19"/>
      <c r="G39" s="19"/>
      <c r="H39" s="19"/>
      <c r="I39" s="19"/>
      <c r="J39" s="19"/>
    </row>
    <row r="40" spans="2:10" x14ac:dyDescent="0.2">
      <c r="F40" s="19"/>
      <c r="G40" s="19"/>
      <c r="H40" s="19"/>
      <c r="I40" s="19"/>
      <c r="J40" s="19"/>
    </row>
    <row r="41" spans="2:10" x14ac:dyDescent="0.2">
      <c r="F41" s="19"/>
      <c r="G41" s="19"/>
      <c r="H41" s="19"/>
      <c r="I41" s="19"/>
      <c r="J41" s="19"/>
    </row>
    <row r="42" spans="2:10" x14ac:dyDescent="0.2">
      <c r="F42" s="19"/>
      <c r="G42" s="19"/>
      <c r="H42" s="19"/>
      <c r="I42" s="19"/>
      <c r="J42" s="19"/>
    </row>
    <row r="43" spans="2:10" x14ac:dyDescent="0.2">
      <c r="F43" s="19"/>
      <c r="G43" s="19"/>
      <c r="H43" s="19"/>
      <c r="I43" s="19"/>
      <c r="J43" s="19"/>
    </row>
    <row r="44" spans="2:10" x14ac:dyDescent="0.2">
      <c r="F44" s="19"/>
      <c r="G44" s="19"/>
      <c r="H44" s="19"/>
      <c r="I44" s="19"/>
      <c r="J44" s="19"/>
    </row>
    <row r="45" spans="2:10" x14ac:dyDescent="0.2">
      <c r="F45" s="19"/>
      <c r="G45" s="19"/>
      <c r="H45" s="19"/>
      <c r="I45" s="19"/>
      <c r="J45" s="19"/>
    </row>
  </sheetData>
  <mergeCells count="12">
    <mergeCell ref="B33:D33"/>
    <mergeCell ref="B24:D24"/>
    <mergeCell ref="B25:D25"/>
    <mergeCell ref="B26:D26"/>
    <mergeCell ref="B28:D28"/>
    <mergeCell ref="B30:D30"/>
    <mergeCell ref="B32:D32"/>
    <mergeCell ref="A2:E2"/>
    <mergeCell ref="A4:D4"/>
    <mergeCell ref="A5:D5"/>
    <mergeCell ref="A6:D6"/>
    <mergeCell ref="A7:D7"/>
  </mergeCells>
  <pageMargins left="0.70866141732283472" right="0.70866141732283472" top="0.74803149606299213" bottom="0.74803149606299213" header="0.31496062992125984" footer="0.31496062992125984"/>
  <pageSetup scale="69" orientation="landscape" r:id="rId1"/>
  <headerFooter>
    <oddHeader>&amp;C&amp;"Arial,Negrita"&amp;12TESORERÍA MUNICIPAL 
DIRECCIÓN DE INGRESOS
TARJETA DE COSTOS POR SERVICIO</oddHeader>
    <oddFooter>&amp;C&amp;"Arial,Negrita"&amp;12PÁGINA 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036BB-E875-4690-A96A-0380001153A7}">
  <sheetPr>
    <pageSetUpPr fitToPage="1"/>
  </sheetPr>
  <dimension ref="A2:M45"/>
  <sheetViews>
    <sheetView zoomScale="74" zoomScaleNormal="74" workbookViewId="0">
      <selection activeCell="B32" sqref="B32:D32"/>
    </sheetView>
  </sheetViews>
  <sheetFormatPr baseColWidth="10" defaultColWidth="11.42578125" defaultRowHeight="14.25" x14ac:dyDescent="0.2"/>
  <cols>
    <col min="1" max="1" width="61.5703125" style="2" customWidth="1"/>
    <col min="2" max="2" width="13.140625" style="2" customWidth="1"/>
    <col min="3" max="3" width="16.85546875" style="2" customWidth="1"/>
    <col min="4" max="4" width="19.85546875" style="2" customWidth="1"/>
    <col min="5" max="6" width="20.42578125" style="2" customWidth="1"/>
    <col min="7" max="7" width="15.85546875" style="2" customWidth="1"/>
    <col min="8" max="8" width="16.28515625" style="2" customWidth="1"/>
    <col min="9" max="9" width="22.7109375" style="2" bestFit="1" customWidth="1"/>
    <col min="10" max="10" width="16.28515625" style="2" bestFit="1" customWidth="1"/>
    <col min="11" max="12" width="11.42578125" style="2"/>
    <col min="13" max="13" width="13.28515625" style="2" bestFit="1" customWidth="1"/>
    <col min="14" max="16384" width="11.42578125" style="2"/>
  </cols>
  <sheetData>
    <row r="2" spans="1:13" ht="15" x14ac:dyDescent="0.25">
      <c r="A2" s="17" t="s">
        <v>19</v>
      </c>
      <c r="B2" s="17"/>
      <c r="C2" s="17"/>
      <c r="D2" s="17"/>
      <c r="E2" s="17"/>
      <c r="F2" s="1"/>
    </row>
    <row r="3" spans="1:13" ht="15" x14ac:dyDescent="0.25">
      <c r="A3" s="1"/>
      <c r="B3" s="3"/>
      <c r="C3" s="3"/>
      <c r="D3" s="3"/>
      <c r="E3" s="3"/>
      <c r="F3" s="3"/>
    </row>
    <row r="4" spans="1:13" s="19" customFormat="1" ht="21.75" customHeight="1" x14ac:dyDescent="0.25">
      <c r="A4" s="31" t="s">
        <v>0</v>
      </c>
      <c r="B4" s="32"/>
      <c r="C4" s="32"/>
      <c r="D4" s="33"/>
      <c r="E4" s="6" t="s">
        <v>1</v>
      </c>
      <c r="F4" s="18"/>
    </row>
    <row r="5" spans="1:13" s="19" customFormat="1" ht="21.75" customHeight="1" x14ac:dyDescent="0.25">
      <c r="A5" s="34" t="s">
        <v>43</v>
      </c>
      <c r="B5" s="35"/>
      <c r="C5" s="35"/>
      <c r="D5" s="36"/>
      <c r="E5" s="4" t="s">
        <v>2</v>
      </c>
      <c r="F5" s="5"/>
      <c r="G5" s="20"/>
    </row>
    <row r="6" spans="1:13" s="19" customFormat="1" ht="21.75" customHeight="1" x14ac:dyDescent="0.25">
      <c r="A6" s="21" t="s">
        <v>3</v>
      </c>
      <c r="B6" s="22"/>
      <c r="C6" s="22"/>
      <c r="D6" s="23"/>
      <c r="E6" s="37">
        <v>212712.16680000004</v>
      </c>
      <c r="F6" s="24"/>
      <c r="L6" s="25"/>
    </row>
    <row r="7" spans="1:13" s="19" customFormat="1" ht="21.75" customHeight="1" x14ac:dyDescent="0.25">
      <c r="A7" s="21" t="s">
        <v>40</v>
      </c>
      <c r="B7" s="22"/>
      <c r="C7" s="22"/>
      <c r="D7" s="23"/>
      <c r="E7" s="44">
        <v>12038.04</v>
      </c>
      <c r="F7" s="26"/>
    </row>
    <row r="8" spans="1:13" ht="15" x14ac:dyDescent="0.25">
      <c r="A8" s="1"/>
      <c r="B8" s="3"/>
      <c r="C8" s="3"/>
      <c r="D8" s="27"/>
      <c r="E8" s="28"/>
      <c r="F8" s="3"/>
    </row>
    <row r="9" spans="1:13" ht="25.5" customHeight="1" x14ac:dyDescent="0.2">
      <c r="A9" s="6" t="s">
        <v>4</v>
      </c>
      <c r="B9" s="6" t="s">
        <v>5</v>
      </c>
      <c r="C9" s="6" t="s">
        <v>6</v>
      </c>
      <c r="D9" s="7" t="s">
        <v>7</v>
      </c>
      <c r="E9" s="8" t="s">
        <v>21</v>
      </c>
      <c r="M9" s="9"/>
    </row>
    <row r="10" spans="1:13" ht="27" x14ac:dyDescent="0.35">
      <c r="A10" s="29" t="s">
        <v>29</v>
      </c>
      <c r="B10" s="30" t="s">
        <v>8</v>
      </c>
      <c r="C10" s="38">
        <v>1</v>
      </c>
      <c r="D10" s="39">
        <v>0.25</v>
      </c>
      <c r="E10" s="40">
        <f>D10*C10</f>
        <v>0.25</v>
      </c>
      <c r="G10" s="12"/>
      <c r="H10" s="13"/>
      <c r="J10" s="14"/>
      <c r="K10" s="14"/>
      <c r="M10" s="9"/>
    </row>
    <row r="11" spans="1:13" ht="27" x14ac:dyDescent="0.35">
      <c r="A11" s="29" t="s">
        <v>30</v>
      </c>
      <c r="B11" s="30" t="s">
        <v>8</v>
      </c>
      <c r="C11" s="38">
        <v>3</v>
      </c>
      <c r="D11" s="39">
        <v>3.33</v>
      </c>
      <c r="E11" s="40">
        <f>D11*C11</f>
        <v>9.99</v>
      </c>
      <c r="G11" s="12"/>
      <c r="H11" s="13"/>
      <c r="J11" s="14"/>
      <c r="K11" s="14"/>
      <c r="M11" s="9"/>
    </row>
    <row r="12" spans="1:13" ht="27" x14ac:dyDescent="0.35">
      <c r="A12" s="29" t="s">
        <v>31</v>
      </c>
      <c r="B12" s="30" t="s">
        <v>28</v>
      </c>
      <c r="C12" s="38">
        <v>1</v>
      </c>
      <c r="D12" s="39">
        <f>6.26*1.04*1.08*1.04</f>
        <v>7.3124812800000001</v>
      </c>
      <c r="E12" s="40">
        <f>D12*C12</f>
        <v>7.3124812800000001</v>
      </c>
      <c r="G12" s="12"/>
      <c r="J12" s="14"/>
      <c r="K12" s="14"/>
      <c r="L12" s="10"/>
      <c r="M12" s="9"/>
    </row>
    <row r="13" spans="1:13" s="19" customFormat="1" ht="29.25" customHeight="1" x14ac:dyDescent="0.25">
      <c r="B13" s="51"/>
      <c r="D13" s="52" t="s">
        <v>9</v>
      </c>
      <c r="E13" s="53">
        <f>SUM(E10:E12)</f>
        <v>17.552481280000002</v>
      </c>
      <c r="G13" s="54"/>
    </row>
    <row r="14" spans="1:13" ht="18.75" customHeight="1" x14ac:dyDescent="0.25">
      <c r="B14" s="3"/>
      <c r="D14" s="15"/>
      <c r="E14" s="11"/>
      <c r="G14" s="12"/>
    </row>
    <row r="15" spans="1:13" ht="43.5" customHeight="1" x14ac:dyDescent="0.2">
      <c r="A15" s="6" t="s">
        <v>10</v>
      </c>
      <c r="B15" s="6" t="s">
        <v>5</v>
      </c>
      <c r="C15" s="16" t="s">
        <v>11</v>
      </c>
      <c r="D15" s="6" t="s">
        <v>12</v>
      </c>
      <c r="E15" s="6" t="s">
        <v>32</v>
      </c>
      <c r="F15" s="8" t="s">
        <v>33</v>
      </c>
    </row>
    <row r="16" spans="1:13" s="19" customFormat="1" ht="24.75" customHeight="1" x14ac:dyDescent="0.25">
      <c r="A16" s="41" t="s">
        <v>13</v>
      </c>
      <c r="B16" s="30" t="s">
        <v>22</v>
      </c>
      <c r="C16" s="42">
        <v>0.5</v>
      </c>
      <c r="D16" s="43">
        <v>10831.3</v>
      </c>
      <c r="E16" s="42">
        <f>+D16/30.4</f>
        <v>356.29276315789474</v>
      </c>
      <c r="F16" s="56">
        <f>C16*(E16/8)</f>
        <v>22.268297697368421</v>
      </c>
    </row>
    <row r="17" spans="1:13" s="19" customFormat="1" ht="24.75" customHeight="1" x14ac:dyDescent="0.25">
      <c r="A17" s="41" t="s">
        <v>24</v>
      </c>
      <c r="B17" s="30" t="s">
        <v>22</v>
      </c>
      <c r="C17" s="42">
        <v>3</v>
      </c>
      <c r="D17" s="43">
        <v>12223.18</v>
      </c>
      <c r="E17" s="42">
        <f t="shared" ref="E17:E21" si="0">+D17/30.4</f>
        <v>402.07828947368426</v>
      </c>
      <c r="F17" s="56">
        <f>C17*(E17/8)</f>
        <v>150.77935855263161</v>
      </c>
    </row>
    <row r="18" spans="1:13" s="19" customFormat="1" ht="24.75" customHeight="1" x14ac:dyDescent="0.25">
      <c r="A18" s="41" t="s">
        <v>23</v>
      </c>
      <c r="B18" s="30" t="s">
        <v>22</v>
      </c>
      <c r="C18" s="42">
        <v>1</v>
      </c>
      <c r="D18" s="43">
        <v>13225.12</v>
      </c>
      <c r="E18" s="42">
        <f t="shared" si="0"/>
        <v>435.03684210526319</v>
      </c>
      <c r="F18" s="56">
        <f t="shared" ref="F18:F21" si="1">C18*(E18/8)</f>
        <v>54.379605263157899</v>
      </c>
    </row>
    <row r="19" spans="1:13" s="19" customFormat="1" ht="24.75" customHeight="1" x14ac:dyDescent="0.25">
      <c r="A19" s="41" t="s">
        <v>14</v>
      </c>
      <c r="B19" s="30" t="s">
        <v>22</v>
      </c>
      <c r="C19" s="42">
        <v>0.66</v>
      </c>
      <c r="D19" s="43">
        <v>44025.675199999998</v>
      </c>
      <c r="E19" s="42">
        <f t="shared" si="0"/>
        <v>1448.213</v>
      </c>
      <c r="F19" s="56">
        <f t="shared" si="1"/>
        <v>119.47757250000001</v>
      </c>
    </row>
    <row r="20" spans="1:13" s="19" customFormat="1" ht="24.75" customHeight="1" x14ac:dyDescent="0.25">
      <c r="A20" s="41" t="s">
        <v>25</v>
      </c>
      <c r="B20" s="30" t="s">
        <v>22</v>
      </c>
      <c r="C20" s="42">
        <v>0.33329999999999999</v>
      </c>
      <c r="D20" s="43">
        <v>13225.12</v>
      </c>
      <c r="E20" s="42">
        <f t="shared" si="0"/>
        <v>435.03684210526319</v>
      </c>
      <c r="F20" s="56">
        <f t="shared" si="1"/>
        <v>18.124722434210526</v>
      </c>
    </row>
    <row r="21" spans="1:13" s="19" customFormat="1" ht="24.75" customHeight="1" x14ac:dyDescent="0.25">
      <c r="A21" s="41" t="s">
        <v>15</v>
      </c>
      <c r="B21" s="30" t="s">
        <v>22</v>
      </c>
      <c r="C21" s="42">
        <v>2.33</v>
      </c>
      <c r="D21" s="43">
        <v>10672.61</v>
      </c>
      <c r="E21" s="42">
        <f t="shared" si="0"/>
        <v>351.07269736842107</v>
      </c>
      <c r="F21" s="56">
        <f t="shared" si="1"/>
        <v>102.24992310855264</v>
      </c>
    </row>
    <row r="22" spans="1:13" s="19" customFormat="1" ht="29.25" customHeight="1" x14ac:dyDescent="0.25">
      <c r="B22" s="51"/>
      <c r="D22" s="52" t="s">
        <v>9</v>
      </c>
      <c r="E22" s="55"/>
      <c r="F22" s="55">
        <f>SUM(F16:F21)</f>
        <v>467.27947955592111</v>
      </c>
    </row>
    <row r="23" spans="1:13" ht="19.5" customHeight="1" x14ac:dyDescent="0.25">
      <c r="A23" s="15"/>
      <c r="B23" s="1"/>
      <c r="C23" s="15"/>
      <c r="D23" s="15"/>
      <c r="E23" s="19"/>
      <c r="H23" s="19"/>
      <c r="I23" s="19"/>
      <c r="J23" s="19"/>
      <c r="K23" s="19"/>
      <c r="L23" s="19"/>
      <c r="M23" s="19"/>
    </row>
    <row r="24" spans="1:13" s="19" customFormat="1" ht="23.25" customHeight="1" x14ac:dyDescent="0.25">
      <c r="B24" s="45" t="s">
        <v>16</v>
      </c>
      <c r="C24" s="45"/>
      <c r="D24" s="45"/>
      <c r="E24" s="46">
        <f>E13</f>
        <v>17.552481280000002</v>
      </c>
    </row>
    <row r="25" spans="1:13" s="19" customFormat="1" ht="23.25" customHeight="1" x14ac:dyDescent="0.25">
      <c r="B25" s="45" t="s">
        <v>17</v>
      </c>
      <c r="C25" s="45"/>
      <c r="D25" s="45"/>
      <c r="E25" s="47">
        <f>F22</f>
        <v>467.27947955592111</v>
      </c>
    </row>
    <row r="26" spans="1:13" s="19" customFormat="1" ht="23.25" customHeight="1" x14ac:dyDescent="0.25">
      <c r="B26" s="48" t="s">
        <v>34</v>
      </c>
      <c r="C26" s="48"/>
      <c r="D26" s="48"/>
      <c r="E26" s="49">
        <f>SUM(E24:E25)</f>
        <v>484.83196083592111</v>
      </c>
    </row>
    <row r="27" spans="1:13" s="19" customFormat="1" ht="9.75" customHeight="1" x14ac:dyDescent="0.25"/>
    <row r="28" spans="1:13" s="19" customFormat="1" ht="40.5" customHeight="1" x14ac:dyDescent="0.25">
      <c r="B28" s="60" t="s">
        <v>41</v>
      </c>
      <c r="C28" s="60"/>
      <c r="D28" s="60"/>
      <c r="E28" s="61">
        <f>E26/25</f>
        <v>19.393278433436844</v>
      </c>
      <c r="F28" s="62" t="s">
        <v>38</v>
      </c>
    </row>
    <row r="29" spans="1:13" s="19" customFormat="1" ht="9.75" customHeight="1" x14ac:dyDescent="0.25">
      <c r="G29" s="46"/>
      <c r="H29" s="47"/>
    </row>
    <row r="30" spans="1:13" s="19" customFormat="1" ht="23.25" customHeight="1" x14ac:dyDescent="0.25">
      <c r="B30" s="59" t="s">
        <v>36</v>
      </c>
      <c r="C30" s="59"/>
      <c r="D30" s="59"/>
      <c r="E30" s="50">
        <v>17.670000000000002</v>
      </c>
    </row>
    <row r="31" spans="1:13" s="19" customFormat="1" ht="9.75" customHeight="1" x14ac:dyDescent="0.25"/>
    <row r="32" spans="1:13" s="19" customFormat="1" ht="23.25" customHeight="1" x14ac:dyDescent="0.25">
      <c r="B32" s="59" t="s">
        <v>18</v>
      </c>
      <c r="C32" s="59"/>
      <c r="D32" s="59"/>
      <c r="E32" s="58">
        <f>E28/E30-1</f>
        <v>9.7525661201858682E-2</v>
      </c>
    </row>
    <row r="33" spans="2:10" s="19" customFormat="1" ht="23.25" customHeight="1" x14ac:dyDescent="0.25">
      <c r="B33" s="59" t="s">
        <v>37</v>
      </c>
      <c r="C33" s="59"/>
      <c r="D33" s="59"/>
      <c r="E33" s="57">
        <f>E28-E30</f>
        <v>1.7232784334368425</v>
      </c>
    </row>
    <row r="34" spans="2:10" x14ac:dyDescent="0.2">
      <c r="F34" s="19"/>
      <c r="G34" s="19"/>
      <c r="H34" s="19"/>
      <c r="I34" s="19"/>
      <c r="J34" s="19"/>
    </row>
    <row r="35" spans="2:10" x14ac:dyDescent="0.2">
      <c r="F35" s="19"/>
      <c r="G35" s="19"/>
      <c r="H35" s="19"/>
      <c r="I35" s="19"/>
      <c r="J35" s="19"/>
    </row>
    <row r="36" spans="2:10" x14ac:dyDescent="0.2">
      <c r="F36" s="19"/>
      <c r="G36" s="19"/>
      <c r="H36" s="19"/>
      <c r="I36" s="19"/>
      <c r="J36" s="19"/>
    </row>
    <row r="37" spans="2:10" x14ac:dyDescent="0.2">
      <c r="F37" s="19"/>
      <c r="G37" s="19"/>
      <c r="H37" s="19"/>
      <c r="I37" s="19"/>
      <c r="J37" s="19"/>
    </row>
    <row r="38" spans="2:10" x14ac:dyDescent="0.2">
      <c r="F38" s="19"/>
      <c r="G38" s="19"/>
      <c r="H38" s="19"/>
      <c r="I38" s="19"/>
      <c r="J38" s="19"/>
    </row>
    <row r="39" spans="2:10" x14ac:dyDescent="0.2">
      <c r="F39" s="19"/>
      <c r="G39" s="19"/>
      <c r="H39" s="19"/>
      <c r="I39" s="19"/>
      <c r="J39" s="19"/>
    </row>
    <row r="40" spans="2:10" x14ac:dyDescent="0.2">
      <c r="F40" s="19"/>
      <c r="G40" s="19"/>
      <c r="H40" s="19"/>
      <c r="I40" s="19"/>
      <c r="J40" s="19"/>
    </row>
    <row r="41" spans="2:10" x14ac:dyDescent="0.2">
      <c r="F41" s="19"/>
      <c r="G41" s="19"/>
      <c r="H41" s="19"/>
      <c r="I41" s="19"/>
      <c r="J41" s="19"/>
    </row>
    <row r="42" spans="2:10" x14ac:dyDescent="0.2">
      <c r="F42" s="19"/>
      <c r="G42" s="19"/>
      <c r="H42" s="19"/>
      <c r="I42" s="19"/>
      <c r="J42" s="19"/>
    </row>
    <row r="43" spans="2:10" x14ac:dyDescent="0.2">
      <c r="F43" s="19"/>
      <c r="G43" s="19"/>
      <c r="H43" s="19"/>
      <c r="I43" s="19"/>
      <c r="J43" s="19"/>
    </row>
    <row r="44" spans="2:10" x14ac:dyDescent="0.2">
      <c r="F44" s="19"/>
      <c r="G44" s="19"/>
      <c r="H44" s="19"/>
      <c r="I44" s="19"/>
      <c r="J44" s="19"/>
    </row>
    <row r="45" spans="2:10" x14ac:dyDescent="0.2">
      <c r="F45" s="19"/>
      <c r="G45" s="19"/>
      <c r="H45" s="19"/>
      <c r="I45" s="19"/>
      <c r="J45" s="19"/>
    </row>
  </sheetData>
  <mergeCells count="12">
    <mergeCell ref="B25:D25"/>
    <mergeCell ref="B26:D26"/>
    <mergeCell ref="B28:D28"/>
    <mergeCell ref="B30:D30"/>
    <mergeCell ref="B32:D32"/>
    <mergeCell ref="B33:D33"/>
    <mergeCell ref="A2:E2"/>
    <mergeCell ref="A4:D4"/>
    <mergeCell ref="A5:D5"/>
    <mergeCell ref="A6:D6"/>
    <mergeCell ref="A7:D7"/>
    <mergeCell ref="B24:D24"/>
  </mergeCells>
  <pageMargins left="0.70866141732283472" right="0.70866141732283472" top="0.74803149606299213" bottom="0.74803149606299213" header="0.31496062992125984" footer="0.31496062992125984"/>
  <pageSetup scale="69" orientation="landscape" r:id="rId1"/>
  <headerFooter>
    <oddHeader>&amp;C&amp;"Arial,Negrita"&amp;12TESORERÍA MUNICIPAL 
DIRECCIÓN DE INGRESOS
TARJETA DE COSTOS POR SERVICIO</oddHeader>
    <oddFooter>&amp;C&amp;"Arial,Negrita"&amp;12PÁGINA 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653E4-603B-49BE-8B77-AB7017B2B3C7}">
  <sheetPr>
    <pageSetUpPr fitToPage="1"/>
  </sheetPr>
  <dimension ref="A2:M45"/>
  <sheetViews>
    <sheetView tabSelected="1" topLeftCell="A13" zoomScale="74" zoomScaleNormal="74" workbookViewId="0">
      <selection activeCell="I37" sqref="I37"/>
    </sheetView>
  </sheetViews>
  <sheetFormatPr baseColWidth="10" defaultColWidth="11.42578125" defaultRowHeight="14.25" x14ac:dyDescent="0.2"/>
  <cols>
    <col min="1" max="1" width="61.5703125" style="2" customWidth="1"/>
    <col min="2" max="2" width="13.140625" style="2" customWidth="1"/>
    <col min="3" max="3" width="16.85546875" style="2" customWidth="1"/>
    <col min="4" max="4" width="19.85546875" style="2" customWidth="1"/>
    <col min="5" max="6" width="20.42578125" style="2" customWidth="1"/>
    <col min="7" max="7" width="15.85546875" style="2" customWidth="1"/>
    <col min="8" max="8" width="16.28515625" style="2" customWidth="1"/>
    <col min="9" max="9" width="22.7109375" style="2" bestFit="1" customWidth="1"/>
    <col min="10" max="10" width="16.28515625" style="2" bestFit="1" customWidth="1"/>
    <col min="11" max="12" width="11.42578125" style="2"/>
    <col min="13" max="13" width="13.28515625" style="2" bestFit="1" customWidth="1"/>
    <col min="14" max="16384" width="11.42578125" style="2"/>
  </cols>
  <sheetData>
    <row r="2" spans="1:13" ht="15" x14ac:dyDescent="0.25">
      <c r="A2" s="17" t="s">
        <v>19</v>
      </c>
      <c r="B2" s="17"/>
      <c r="C2" s="17"/>
      <c r="D2" s="17"/>
      <c r="E2" s="17"/>
      <c r="F2" s="1"/>
    </row>
    <row r="3" spans="1:13" ht="15" x14ac:dyDescent="0.25">
      <c r="A3" s="1"/>
      <c r="B3" s="3"/>
      <c r="C3" s="3"/>
      <c r="D3" s="3"/>
      <c r="E3" s="3"/>
      <c r="F3" s="3"/>
    </row>
    <row r="4" spans="1:13" s="19" customFormat="1" ht="21.75" customHeight="1" x14ac:dyDescent="0.25">
      <c r="A4" s="31" t="s">
        <v>0</v>
      </c>
      <c r="B4" s="32"/>
      <c r="C4" s="32"/>
      <c r="D4" s="33"/>
      <c r="E4" s="6" t="s">
        <v>1</v>
      </c>
      <c r="F4" s="18"/>
    </row>
    <row r="5" spans="1:13" s="19" customFormat="1" ht="21.75" customHeight="1" x14ac:dyDescent="0.25">
      <c r="A5" s="34" t="s">
        <v>44</v>
      </c>
      <c r="B5" s="35"/>
      <c r="C5" s="35"/>
      <c r="D5" s="36"/>
      <c r="E5" s="4" t="s">
        <v>2</v>
      </c>
      <c r="F5" s="5"/>
      <c r="G5" s="20"/>
    </row>
    <row r="6" spans="1:13" s="19" customFormat="1" ht="21.75" customHeight="1" x14ac:dyDescent="0.25">
      <c r="A6" s="21" t="s">
        <v>3</v>
      </c>
      <c r="B6" s="22"/>
      <c r="C6" s="22"/>
      <c r="D6" s="23"/>
      <c r="E6" s="37">
        <v>253485.3</v>
      </c>
      <c r="F6" s="24"/>
      <c r="L6" s="25"/>
    </row>
    <row r="7" spans="1:13" s="19" customFormat="1" ht="21.75" customHeight="1" x14ac:dyDescent="0.25">
      <c r="A7" s="21" t="s">
        <v>40</v>
      </c>
      <c r="B7" s="22"/>
      <c r="C7" s="22"/>
      <c r="D7" s="23"/>
      <c r="E7" s="44">
        <v>50697.06</v>
      </c>
      <c r="F7" s="26"/>
    </row>
    <row r="8" spans="1:13" ht="15" x14ac:dyDescent="0.25">
      <c r="A8" s="1"/>
      <c r="B8" s="3"/>
      <c r="C8" s="3"/>
      <c r="D8" s="27"/>
      <c r="E8" s="28"/>
      <c r="F8" s="3"/>
    </row>
    <row r="9" spans="1:13" ht="25.5" customHeight="1" x14ac:dyDescent="0.2">
      <c r="A9" s="6" t="s">
        <v>4</v>
      </c>
      <c r="B9" s="6" t="s">
        <v>5</v>
      </c>
      <c r="C9" s="6" t="s">
        <v>6</v>
      </c>
      <c r="D9" s="7" t="s">
        <v>7</v>
      </c>
      <c r="E9" s="8" t="s">
        <v>21</v>
      </c>
      <c r="M9" s="9"/>
    </row>
    <row r="10" spans="1:13" ht="27" x14ac:dyDescent="0.35">
      <c r="A10" s="29" t="s">
        <v>29</v>
      </c>
      <c r="B10" s="30" t="s">
        <v>8</v>
      </c>
      <c r="C10" s="38">
        <v>1</v>
      </c>
      <c r="D10" s="39">
        <v>0.25</v>
      </c>
      <c r="E10" s="40">
        <f>D10*C10</f>
        <v>0.25</v>
      </c>
      <c r="G10" s="12"/>
      <c r="H10" s="13"/>
      <c r="J10" s="14"/>
      <c r="K10" s="14"/>
      <c r="M10" s="9"/>
    </row>
    <row r="11" spans="1:13" ht="27" x14ac:dyDescent="0.35">
      <c r="A11" s="29" t="s">
        <v>30</v>
      </c>
      <c r="B11" s="30" t="s">
        <v>8</v>
      </c>
      <c r="C11" s="38">
        <v>3</v>
      </c>
      <c r="D11" s="39">
        <v>3.33</v>
      </c>
      <c r="E11" s="40">
        <f>D11*C11</f>
        <v>9.99</v>
      </c>
      <c r="G11" s="12"/>
      <c r="H11" s="13"/>
      <c r="J11" s="14"/>
      <c r="K11" s="14"/>
      <c r="M11" s="9"/>
    </row>
    <row r="12" spans="1:13" ht="27" x14ac:dyDescent="0.35">
      <c r="A12" s="29" t="s">
        <v>31</v>
      </c>
      <c r="B12" s="30" t="s">
        <v>28</v>
      </c>
      <c r="C12" s="38">
        <v>1</v>
      </c>
      <c r="D12" s="39">
        <f>6.26*1.04*1.08*1.04</f>
        <v>7.3124812800000001</v>
      </c>
      <c r="E12" s="40">
        <f>D12*C12</f>
        <v>7.3124812800000001</v>
      </c>
      <c r="G12" s="12"/>
      <c r="J12" s="14"/>
      <c r="K12" s="14"/>
      <c r="L12" s="10"/>
      <c r="M12" s="9"/>
    </row>
    <row r="13" spans="1:13" s="19" customFormat="1" ht="29.25" customHeight="1" x14ac:dyDescent="0.25">
      <c r="B13" s="51"/>
      <c r="D13" s="52" t="s">
        <v>9</v>
      </c>
      <c r="E13" s="53">
        <f>SUM(E10:E12)</f>
        <v>17.552481280000002</v>
      </c>
      <c r="G13" s="54"/>
    </row>
    <row r="14" spans="1:13" ht="18.75" customHeight="1" x14ac:dyDescent="0.25">
      <c r="B14" s="3"/>
      <c r="D14" s="15"/>
      <c r="E14" s="11"/>
      <c r="G14" s="12"/>
    </row>
    <row r="15" spans="1:13" ht="43.5" customHeight="1" x14ac:dyDescent="0.2">
      <c r="A15" s="6" t="s">
        <v>10</v>
      </c>
      <c r="B15" s="6" t="s">
        <v>5</v>
      </c>
      <c r="C15" s="16" t="s">
        <v>11</v>
      </c>
      <c r="D15" s="6" t="s">
        <v>12</v>
      </c>
      <c r="E15" s="6" t="s">
        <v>32</v>
      </c>
      <c r="F15" s="8" t="s">
        <v>33</v>
      </c>
    </row>
    <row r="16" spans="1:13" s="19" customFormat="1" ht="24.75" customHeight="1" x14ac:dyDescent="0.25">
      <c r="A16" s="41" t="s">
        <v>13</v>
      </c>
      <c r="B16" s="30" t="s">
        <v>22</v>
      </c>
      <c r="C16" s="42">
        <v>0.33</v>
      </c>
      <c r="D16" s="43">
        <v>10831.3</v>
      </c>
      <c r="E16" s="42">
        <f>+D16/30.4</f>
        <v>356.29276315789474</v>
      </c>
      <c r="F16" s="56">
        <f>C16*(E16/8)</f>
        <v>14.697076480263158</v>
      </c>
    </row>
    <row r="17" spans="1:13" s="19" customFormat="1" ht="24.75" customHeight="1" x14ac:dyDescent="0.25">
      <c r="A17" s="41" t="s">
        <v>24</v>
      </c>
      <c r="B17" s="30" t="s">
        <v>22</v>
      </c>
      <c r="C17" s="42">
        <v>2</v>
      </c>
      <c r="D17" s="43">
        <v>12223.18</v>
      </c>
      <c r="E17" s="42">
        <f t="shared" ref="E17:E21" si="0">+D17/30.4</f>
        <v>402.07828947368426</v>
      </c>
      <c r="F17" s="56">
        <f>C17*(E17/8)</f>
        <v>100.51957236842107</v>
      </c>
    </row>
    <row r="18" spans="1:13" s="19" customFormat="1" ht="24.75" customHeight="1" x14ac:dyDescent="0.25">
      <c r="A18" s="41" t="s">
        <v>23</v>
      </c>
      <c r="B18" s="30" t="s">
        <v>22</v>
      </c>
      <c r="C18" s="42">
        <v>0.66</v>
      </c>
      <c r="D18" s="43">
        <v>13225.12</v>
      </c>
      <c r="E18" s="42">
        <f t="shared" si="0"/>
        <v>435.03684210526319</v>
      </c>
      <c r="F18" s="56">
        <f t="shared" ref="F18:F21" si="1">C18*(E18/8)</f>
        <v>35.890539473684214</v>
      </c>
    </row>
    <row r="19" spans="1:13" s="19" customFormat="1" ht="24.75" customHeight="1" x14ac:dyDescent="0.25">
      <c r="A19" s="41" t="s">
        <v>14</v>
      </c>
      <c r="B19" s="30" t="s">
        <v>22</v>
      </c>
      <c r="C19" s="42">
        <v>0.25</v>
      </c>
      <c r="D19" s="43">
        <v>44025.675199999998</v>
      </c>
      <c r="E19" s="42">
        <f t="shared" si="0"/>
        <v>1448.213</v>
      </c>
      <c r="F19" s="56">
        <f t="shared" si="1"/>
        <v>45.256656249999999</v>
      </c>
    </row>
    <row r="20" spans="1:13" s="19" customFormat="1" ht="24.75" customHeight="1" x14ac:dyDescent="0.25">
      <c r="A20" s="41" t="s">
        <v>25</v>
      </c>
      <c r="B20" s="30" t="s">
        <v>22</v>
      </c>
      <c r="C20" s="42">
        <v>0.33</v>
      </c>
      <c r="D20" s="43">
        <v>13225.12</v>
      </c>
      <c r="E20" s="42">
        <f t="shared" si="0"/>
        <v>435.03684210526319</v>
      </c>
      <c r="F20" s="56">
        <f t="shared" si="1"/>
        <v>17.945269736842107</v>
      </c>
    </row>
    <row r="21" spans="1:13" s="19" customFormat="1" ht="24.75" customHeight="1" x14ac:dyDescent="0.25">
      <c r="A21" s="41" t="s">
        <v>15</v>
      </c>
      <c r="B21" s="30" t="s">
        <v>22</v>
      </c>
      <c r="C21" s="42">
        <v>1</v>
      </c>
      <c r="D21" s="43">
        <v>10672.61</v>
      </c>
      <c r="E21" s="42">
        <f t="shared" si="0"/>
        <v>351.07269736842107</v>
      </c>
      <c r="F21" s="56">
        <f t="shared" si="1"/>
        <v>43.884087171052634</v>
      </c>
    </row>
    <row r="22" spans="1:13" s="19" customFormat="1" ht="29.25" customHeight="1" x14ac:dyDescent="0.25">
      <c r="B22" s="51"/>
      <c r="D22" s="52" t="s">
        <v>9</v>
      </c>
      <c r="E22" s="55"/>
      <c r="F22" s="55">
        <f>SUM(F16:F21)</f>
        <v>258.19320148026316</v>
      </c>
    </row>
    <row r="23" spans="1:13" ht="19.5" customHeight="1" x14ac:dyDescent="0.25">
      <c r="A23" s="15"/>
      <c r="B23" s="1"/>
      <c r="C23" s="15"/>
      <c r="D23" s="15"/>
      <c r="E23" s="19"/>
      <c r="H23" s="19"/>
      <c r="I23" s="19"/>
      <c r="J23" s="19"/>
      <c r="K23" s="19"/>
      <c r="L23" s="19"/>
      <c r="M23" s="19"/>
    </row>
    <row r="24" spans="1:13" s="19" customFormat="1" ht="23.25" customHeight="1" x14ac:dyDescent="0.25">
      <c r="B24" s="45" t="s">
        <v>16</v>
      </c>
      <c r="C24" s="45"/>
      <c r="D24" s="45"/>
      <c r="E24" s="46">
        <f>E13</f>
        <v>17.552481280000002</v>
      </c>
    </row>
    <row r="25" spans="1:13" s="19" customFormat="1" ht="23.25" customHeight="1" x14ac:dyDescent="0.25">
      <c r="B25" s="45" t="s">
        <v>17</v>
      </c>
      <c r="C25" s="45"/>
      <c r="D25" s="45"/>
      <c r="E25" s="47">
        <f>F22</f>
        <v>258.19320148026316</v>
      </c>
    </row>
    <row r="26" spans="1:13" s="19" customFormat="1" ht="23.25" customHeight="1" x14ac:dyDescent="0.25">
      <c r="B26" s="48" t="s">
        <v>34</v>
      </c>
      <c r="C26" s="48"/>
      <c r="D26" s="48"/>
      <c r="E26" s="49">
        <f>SUM(E24:E25)</f>
        <v>275.74568276026315</v>
      </c>
    </row>
    <row r="27" spans="1:13" s="19" customFormat="1" ht="9.75" customHeight="1" x14ac:dyDescent="0.25"/>
    <row r="28" spans="1:13" s="19" customFormat="1" ht="40.5" customHeight="1" x14ac:dyDescent="0.25">
      <c r="B28" s="60" t="s">
        <v>42</v>
      </c>
      <c r="C28" s="60"/>
      <c r="D28" s="60"/>
      <c r="E28" s="61">
        <f>E26/47</f>
        <v>5.8669294204311306</v>
      </c>
      <c r="F28" s="62" t="s">
        <v>38</v>
      </c>
    </row>
    <row r="29" spans="1:13" s="19" customFormat="1" ht="9.75" customHeight="1" x14ac:dyDescent="0.25">
      <c r="G29" s="46"/>
      <c r="H29" s="47"/>
    </row>
    <row r="30" spans="1:13" s="19" customFormat="1" ht="23.25" customHeight="1" x14ac:dyDescent="0.25">
      <c r="B30" s="59" t="s">
        <v>36</v>
      </c>
      <c r="C30" s="59"/>
      <c r="D30" s="59"/>
      <c r="E30" s="50">
        <v>5</v>
      </c>
    </row>
    <row r="31" spans="1:13" s="19" customFormat="1" ht="9.75" customHeight="1" x14ac:dyDescent="0.25"/>
    <row r="32" spans="1:13" s="19" customFormat="1" ht="23.25" customHeight="1" x14ac:dyDescent="0.25">
      <c r="B32" s="59" t="s">
        <v>18</v>
      </c>
      <c r="C32" s="59"/>
      <c r="D32" s="59"/>
      <c r="E32" s="58">
        <f>E28/E30-1</f>
        <v>0.17338588408622613</v>
      </c>
    </row>
    <row r="33" spans="2:10" s="19" customFormat="1" ht="23.25" customHeight="1" x14ac:dyDescent="0.25">
      <c r="B33" s="59" t="s">
        <v>37</v>
      </c>
      <c r="C33" s="59"/>
      <c r="D33" s="59"/>
      <c r="E33" s="57">
        <f>E28-E30</f>
        <v>0.86692942043113064</v>
      </c>
    </row>
    <row r="34" spans="2:10" x14ac:dyDescent="0.2">
      <c r="F34" s="19"/>
      <c r="G34" s="19"/>
      <c r="H34" s="19"/>
      <c r="I34" s="19"/>
      <c r="J34" s="19"/>
    </row>
    <row r="35" spans="2:10" x14ac:dyDescent="0.2">
      <c r="F35" s="19"/>
      <c r="G35" s="19"/>
      <c r="H35" s="19"/>
      <c r="I35" s="19"/>
      <c r="J35" s="19"/>
    </row>
    <row r="36" spans="2:10" x14ac:dyDescent="0.2">
      <c r="F36" s="19"/>
      <c r="G36" s="19"/>
      <c r="H36" s="19"/>
      <c r="I36" s="19"/>
      <c r="J36" s="19"/>
    </row>
    <row r="37" spans="2:10" x14ac:dyDescent="0.2">
      <c r="F37" s="19"/>
      <c r="G37" s="19"/>
      <c r="H37" s="19"/>
      <c r="I37" s="19"/>
      <c r="J37" s="19"/>
    </row>
    <row r="38" spans="2:10" x14ac:dyDescent="0.2">
      <c r="F38" s="19"/>
      <c r="G38" s="19"/>
      <c r="H38" s="19"/>
      <c r="I38" s="19"/>
      <c r="J38" s="19"/>
    </row>
    <row r="39" spans="2:10" x14ac:dyDescent="0.2">
      <c r="F39" s="19"/>
      <c r="G39" s="19"/>
      <c r="H39" s="19"/>
      <c r="I39" s="19"/>
      <c r="J39" s="19"/>
    </row>
    <row r="40" spans="2:10" x14ac:dyDescent="0.2">
      <c r="F40" s="19"/>
      <c r="G40" s="19"/>
      <c r="H40" s="19"/>
      <c r="I40" s="19"/>
      <c r="J40" s="19"/>
    </row>
    <row r="41" spans="2:10" x14ac:dyDescent="0.2">
      <c r="F41" s="19"/>
      <c r="G41" s="19"/>
      <c r="H41" s="19"/>
      <c r="I41" s="19"/>
      <c r="J41" s="19"/>
    </row>
    <row r="42" spans="2:10" x14ac:dyDescent="0.2">
      <c r="F42" s="19"/>
      <c r="G42" s="19"/>
      <c r="H42" s="19"/>
      <c r="I42" s="19"/>
      <c r="J42" s="19"/>
    </row>
    <row r="43" spans="2:10" x14ac:dyDescent="0.2">
      <c r="F43" s="19"/>
      <c r="G43" s="19"/>
      <c r="H43" s="19"/>
      <c r="I43" s="19"/>
      <c r="J43" s="19"/>
    </row>
    <row r="44" spans="2:10" x14ac:dyDescent="0.2">
      <c r="F44" s="19"/>
      <c r="G44" s="19"/>
      <c r="H44" s="19"/>
      <c r="I44" s="19"/>
      <c r="J44" s="19"/>
    </row>
    <row r="45" spans="2:10" x14ac:dyDescent="0.2">
      <c r="F45" s="19"/>
      <c r="G45" s="19"/>
      <c r="H45" s="19"/>
      <c r="I45" s="19"/>
      <c r="J45" s="19"/>
    </row>
  </sheetData>
  <mergeCells count="12">
    <mergeCell ref="B25:D25"/>
    <mergeCell ref="B26:D26"/>
    <mergeCell ref="B28:D28"/>
    <mergeCell ref="B30:D30"/>
    <mergeCell ref="B32:D32"/>
    <mergeCell ref="B33:D33"/>
    <mergeCell ref="A2:E2"/>
    <mergeCell ref="A4:D4"/>
    <mergeCell ref="A5:D5"/>
    <mergeCell ref="A6:D6"/>
    <mergeCell ref="A7:D7"/>
    <mergeCell ref="B24:D24"/>
  </mergeCells>
  <pageMargins left="0.70866141732283472" right="0.70866141732283472" top="0.74803149606299213" bottom="0.74803149606299213" header="0.31496062992125984" footer="0.31496062992125984"/>
  <pageSetup scale="69" orientation="landscape" r:id="rId1"/>
  <headerFooter>
    <oddHeader>&amp;C&amp;"Arial,Negrita"&amp;12TESORERÍA MUNICIPAL 
DIRECCIÓN DE INGRESOS
TARJETA DE COSTOS POR SERVICIO</oddHeader>
    <oddFooter>&amp;C&amp;"Arial,Negrita"&amp;12PÁGINA 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MEDIO</vt:lpstr>
      <vt:lpstr>RESIDENCIAL</vt:lpstr>
      <vt:lpstr>ESP HOTELES</vt:lpstr>
      <vt:lpstr>BARDAS</vt:lpstr>
      <vt:lpstr>BARDAS!Área_de_impresión</vt:lpstr>
      <vt:lpstr>'ESP HOTELES'!Área_de_impresión</vt:lpstr>
      <vt:lpstr>MEDIO!Área_de_impresión</vt:lpstr>
      <vt:lpstr>RESIDENCIAL!Área_de_impresión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dgmao</dc:creator>
  <cp:lastModifiedBy>prueb</cp:lastModifiedBy>
  <cp:lastPrinted>2023-08-25T22:13:27Z</cp:lastPrinted>
  <dcterms:created xsi:type="dcterms:W3CDTF">2022-09-19T18:02:00Z</dcterms:created>
  <dcterms:modified xsi:type="dcterms:W3CDTF">2023-08-25T22:29:41Z</dcterms:modified>
</cp:coreProperties>
</file>