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gtomx-my.sharepoint.com/personal/alejandra_torres_ugto_mx/Documents/SIMAPAG/pRESUPUESTO/Ptto  2024/Ley de ingresos 2024/Reservas/16.10 LI/"/>
    </mc:Choice>
  </mc:AlternateContent>
  <xr:revisionPtr revIDLastSave="0" documentId="8_{F8B80890-00A6-4B5A-9844-A4227AEE293F}" xr6:coauthVersionLast="47" xr6:coauthVersionMax="47" xr10:uidLastSave="{00000000-0000-0000-0000-000000000000}"/>
  <bookViews>
    <workbookView xWindow="-108" yWindow="-108" windowWidth="23256" windowHeight="13176" xr2:uid="{BC627F54-1B73-4D8E-93C9-1815D3B8ADF1}"/>
  </bookViews>
  <sheets>
    <sheet name="Anexo 5 FT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6" i="1" l="1"/>
  <c r="C43" i="1"/>
  <c r="C32" i="1"/>
  <c r="C31" i="1" l="1"/>
  <c r="D40" i="1" l="1"/>
  <c r="C29" i="1"/>
  <c r="D35" i="1" s="1"/>
  <c r="D22" i="1"/>
  <c r="D17" i="1"/>
  <c r="D29" i="1"/>
  <c r="D46" i="1"/>
  <c r="D23" i="1" l="1"/>
  <c r="D43" i="1" l="1"/>
  <c r="E43" i="1" s="1"/>
  <c r="D34" i="1"/>
  <c r="D36" i="1" s="1"/>
</calcChain>
</file>

<file path=xl/sharedStrings.xml><?xml version="1.0" encoding="utf-8"?>
<sst xmlns="http://schemas.openxmlformats.org/spreadsheetml/2006/main" count="53" uniqueCount="45">
  <si>
    <t>Monto</t>
  </si>
  <si>
    <t>Materiales y piezas de reposición</t>
  </si>
  <si>
    <t>Sustancias químicas</t>
  </si>
  <si>
    <t>Material diverso</t>
  </si>
  <si>
    <t>Limpieza de infraestructura</t>
  </si>
  <si>
    <t>Subtotal A</t>
  </si>
  <si>
    <t>Subtotal B</t>
  </si>
  <si>
    <t>Costos drenaje y alcantarillado</t>
  </si>
  <si>
    <t>a) Tarifas vigentes:</t>
  </si>
  <si>
    <t>Usuarios</t>
  </si>
  <si>
    <t>Facturación estimada Agua 2024 (a)</t>
  </si>
  <si>
    <t>Tasa vigente 2023</t>
  </si>
  <si>
    <t>Todos los giros</t>
  </si>
  <si>
    <t>b) Tarifas requeridas:</t>
  </si>
  <si>
    <t>Tasa real requerida</t>
  </si>
  <si>
    <t>c) Tarifas propuestas para iniciativa de ingresos</t>
  </si>
  <si>
    <t>Tasa propuesta 2024</t>
  </si>
  <si>
    <t>Costos del servicio de tratamiento de aguas residuales</t>
  </si>
  <si>
    <t xml:space="preserve">Costos de inversión del servicio de tratamiento de aguas residuales </t>
  </si>
  <si>
    <t>Sueldos y Salarios</t>
  </si>
  <si>
    <t>Energía Eléctrica</t>
  </si>
  <si>
    <t>Mantemiento preventivo a equipos</t>
  </si>
  <si>
    <t>Herramientas y materiales</t>
  </si>
  <si>
    <t>Laboratorio, equipos, reactivos y material</t>
  </si>
  <si>
    <t>Derechos de descarga</t>
  </si>
  <si>
    <t>Análsis de laboratorio acreditado</t>
  </si>
  <si>
    <t>Mantenimiento correctivo</t>
  </si>
  <si>
    <t>Reposición de equipo</t>
  </si>
  <si>
    <t>Obras de ampliación</t>
  </si>
  <si>
    <t>Monto estimado facturado Tratamiento de Aguas Residuales ( C )</t>
  </si>
  <si>
    <t>Costos totales de servicio de Tratamiento de Aguas Residuales ( C )</t>
  </si>
  <si>
    <t>Monto estimado a facturar por Tratamiento de Aguas Residuales ( E )</t>
  </si>
  <si>
    <r>
      <t>M</t>
    </r>
    <r>
      <rPr>
        <b/>
        <vertAlign val="superscript"/>
        <sz val="11"/>
        <color theme="0"/>
        <rFont val="Calibri"/>
        <family val="2"/>
        <scheme val="minor"/>
      </rPr>
      <t>3</t>
    </r>
    <r>
      <rPr>
        <b/>
        <sz val="11"/>
        <color theme="0"/>
        <rFont val="Calibri"/>
        <family val="2"/>
        <scheme val="minor"/>
      </rPr>
      <t xml:space="preserve"> anuales tratados en 2023</t>
    </r>
  </si>
  <si>
    <t>Capacidad instalada Lts/seg</t>
  </si>
  <si>
    <t>PTAR</t>
  </si>
  <si>
    <t>Costos totales por PTAR</t>
  </si>
  <si>
    <r>
      <t>TOTAL AB1 +AB2 +AB3 /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TRATADOS</t>
    </r>
  </si>
  <si>
    <t>Total M3 anuales tratados</t>
  </si>
  <si>
    <t>Total C= A+B</t>
  </si>
  <si>
    <t>Totales D = PTAR1+PTAR2+PTAR3</t>
  </si>
  <si>
    <t>TOTAL  E = AB1 +AB2 +AB3</t>
  </si>
  <si>
    <t>* En lo que respecta al llenado de los formatos 4 y 5, la información es enunciativa más no se limita a la contenida en los mismos, se puede anexar información que se considere complementaria. La finalidad del uso de formatos es homologar y concentrar la entrega de información para simplificar y facilitar la revisión técnica de los ajustes propuestos.</t>
  </si>
  <si>
    <t>ANEXO 5 FORMATO DE COSTOS PARA AJUSTE A LA TASA O TARIFA DE TRATAMIENTO DE AGUAS RESIDUALES</t>
  </si>
  <si>
    <t>Planta Noria Alta</t>
  </si>
  <si>
    <t>Planta sur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</si>
</sst>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$&quot;#,##0.00"/>
    <numFmt numFmtId="165" formatCode="_-* #,##0_-;\-* #,##0_-;_-* &quot;-&quot;??_-;_-@_-"/>
    <numFmt numFmtId="166" formatCode="_-* #,##0.0000_-;\-* #,##0.00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b/>
      <vertAlign val="superscript"/>
      <sz val="11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</fills>
  <borders count="13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/>
      <bottom style="thick">
        <color theme="0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0" fillId="5" borderId="0" xfId="0" applyFill="1" applyProtection="1">
      <protection locked="0"/>
    </xf>
    <xf numFmtId="0" fontId="2" fillId="5" borderId="0" xfId="2" applyFont="1" applyFill="1" applyProtection="1">
      <protection locked="0"/>
    </xf>
    <xf numFmtId="164" fontId="4" fillId="5" borderId="0" xfId="2" applyNumberFormat="1" applyFont="1" applyFill="1" applyProtection="1">
      <protection locked="0"/>
    </xf>
    <xf numFmtId="0" fontId="5" fillId="3" borderId="4" xfId="2" applyFont="1" applyFill="1" applyBorder="1" applyAlignment="1" applyProtection="1">
      <alignment horizontal="left" vertical="center" wrapText="1"/>
      <protection locked="0"/>
    </xf>
    <xf numFmtId="0" fontId="5" fillId="3" borderId="5" xfId="2" applyFont="1" applyFill="1" applyBorder="1" applyAlignment="1" applyProtection="1">
      <alignment horizontal="left" vertical="center" wrapText="1"/>
      <protection locked="0"/>
    </xf>
    <xf numFmtId="164" fontId="6" fillId="5" borderId="0" xfId="3" applyNumberFormat="1" applyFont="1" applyFill="1" applyProtection="1">
      <protection locked="0"/>
    </xf>
    <xf numFmtId="164" fontId="11" fillId="5" borderId="0" xfId="3" applyNumberFormat="1" applyFont="1" applyFill="1" applyProtection="1">
      <protection locked="0"/>
    </xf>
    <xf numFmtId="0" fontId="1" fillId="5" borderId="0" xfId="2" applyFill="1" applyAlignment="1" applyProtection="1">
      <alignment horizontal="right"/>
      <protection locked="0"/>
    </xf>
    <xf numFmtId="164" fontId="4" fillId="5" borderId="0" xfId="3" applyNumberFormat="1" applyFont="1" applyFill="1" applyProtection="1">
      <protection locked="0"/>
    </xf>
    <xf numFmtId="0" fontId="1" fillId="3" borderId="4" xfId="2" applyFill="1" applyBorder="1" applyAlignment="1" applyProtection="1">
      <alignment horizontal="center" vertical="center"/>
      <protection locked="0"/>
    </xf>
    <xf numFmtId="165" fontId="9" fillId="3" borderId="5" xfId="1" applyNumberFormat="1" applyFont="1" applyFill="1" applyBorder="1" applyAlignment="1" applyProtection="1">
      <alignment vertical="center" wrapText="1"/>
      <protection locked="0"/>
    </xf>
    <xf numFmtId="165" fontId="9" fillId="3" borderId="5" xfId="1" applyNumberFormat="1" applyFont="1" applyFill="1" applyBorder="1" applyAlignment="1" applyProtection="1">
      <alignment vertical="center"/>
      <protection locked="0"/>
    </xf>
    <xf numFmtId="165" fontId="13" fillId="6" borderId="4" xfId="1" applyNumberFormat="1" applyFont="1" applyFill="1" applyBorder="1" applyAlignment="1" applyProtection="1">
      <alignment horizontal="center"/>
      <protection locked="0"/>
    </xf>
    <xf numFmtId="0" fontId="1" fillId="3" borderId="5" xfId="2" applyFill="1" applyBorder="1" applyAlignment="1" applyProtection="1">
      <alignment horizontal="center" vertical="center"/>
      <protection locked="0"/>
    </xf>
    <xf numFmtId="165" fontId="13" fillId="6" borderId="4" xfId="1" applyNumberFormat="1" applyFont="1" applyFill="1" applyBorder="1" applyAlignment="1" applyProtection="1">
      <protection locked="0"/>
    </xf>
    <xf numFmtId="165" fontId="14" fillId="6" borderId="5" xfId="1" applyNumberFormat="1" applyFont="1" applyFill="1" applyBorder="1" applyAlignment="1" applyProtection="1">
      <alignment horizontal="right"/>
      <protection locked="0"/>
    </xf>
    <xf numFmtId="0" fontId="2" fillId="2" borderId="1" xfId="2" applyFont="1" applyFill="1" applyBorder="1" applyAlignment="1" applyProtection="1">
      <alignment horizontal="center" vertical="center"/>
      <protection locked="0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164" fontId="2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9" fillId="3" borderId="1" xfId="2" applyFont="1" applyFill="1" applyBorder="1" applyAlignment="1" applyProtection="1">
      <alignment horizontal="center" vertical="center"/>
      <protection locked="0"/>
    </xf>
    <xf numFmtId="43" fontId="9" fillId="3" borderId="1" xfId="1" applyFont="1" applyFill="1" applyBorder="1" applyAlignment="1" applyProtection="1">
      <alignment vertical="center" wrapText="1"/>
      <protection locked="0"/>
    </xf>
    <xf numFmtId="43" fontId="9" fillId="3" borderId="1" xfId="1" applyFont="1" applyFill="1" applyBorder="1" applyAlignment="1" applyProtection="1">
      <alignment horizontal="center" vertical="center" wrapText="1"/>
      <protection locked="0"/>
    </xf>
    <xf numFmtId="165" fontId="13" fillId="6" borderId="5" xfId="1" applyNumberFormat="1" applyFont="1" applyFill="1" applyBorder="1" applyAlignment="1" applyProtection="1"/>
    <xf numFmtId="43" fontId="10" fillId="3" borderId="1" xfId="1" applyFont="1" applyFill="1" applyBorder="1" applyAlignment="1" applyProtection="1">
      <alignment vertical="center"/>
    </xf>
    <xf numFmtId="43" fontId="7" fillId="6" borderId="1" xfId="1" applyFont="1" applyFill="1" applyBorder="1" applyAlignment="1" applyProtection="1">
      <alignment horizontal="center" vertical="center"/>
    </xf>
    <xf numFmtId="0" fontId="0" fillId="3" borderId="5" xfId="2" applyFont="1" applyFill="1" applyBorder="1" applyAlignment="1" applyProtection="1">
      <alignment horizontal="right" vertical="center"/>
      <protection locked="0"/>
    </xf>
    <xf numFmtId="10" fontId="1" fillId="3" borderId="1" xfId="4" applyNumberFormat="1" applyFont="1" applyFill="1" applyBorder="1" applyAlignment="1" applyProtection="1">
      <alignment horizontal="center" vertical="center"/>
      <protection locked="0"/>
    </xf>
    <xf numFmtId="10" fontId="1" fillId="3" borderId="1" xfId="4" applyNumberFormat="1" applyFont="1" applyFill="1" applyBorder="1" applyAlignment="1" applyProtection="1">
      <alignment horizontal="center" vertical="center"/>
    </xf>
    <xf numFmtId="10" fontId="2" fillId="4" borderId="1" xfId="4" applyNumberFormat="1" applyFont="1" applyFill="1" applyBorder="1" applyAlignment="1" applyProtection="1">
      <alignment horizontal="center" vertical="center"/>
      <protection locked="0"/>
    </xf>
    <xf numFmtId="0" fontId="2" fillId="2" borderId="0" xfId="2" applyFont="1" applyFill="1" applyAlignment="1" applyProtection="1">
      <alignment horizontal="center" vertical="center"/>
      <protection locked="0"/>
    </xf>
    <xf numFmtId="0" fontId="2" fillId="2" borderId="3" xfId="2" applyFont="1" applyFill="1" applyBorder="1" applyAlignment="1" applyProtection="1">
      <alignment horizontal="center" vertical="center"/>
      <protection locked="0"/>
    </xf>
    <xf numFmtId="164" fontId="2" fillId="2" borderId="7" xfId="2" applyNumberFormat="1" applyFont="1" applyFill="1" applyBorder="1" applyAlignment="1" applyProtection="1">
      <alignment horizontal="center" vertical="center"/>
      <protection locked="0"/>
    </xf>
    <xf numFmtId="164" fontId="2" fillId="2" borderId="0" xfId="2" applyNumberFormat="1" applyFont="1" applyFill="1" applyAlignment="1" applyProtection="1">
      <alignment horizontal="center" vertical="center"/>
      <protection locked="0"/>
    </xf>
    <xf numFmtId="43" fontId="10" fillId="3" borderId="4" xfId="1" applyFont="1" applyFill="1" applyBorder="1" applyAlignment="1" applyProtection="1">
      <alignment horizontal="center"/>
      <protection locked="0"/>
    </xf>
    <xf numFmtId="43" fontId="10" fillId="3" borderId="5" xfId="1" applyFont="1" applyFill="1" applyBorder="1" applyAlignment="1" applyProtection="1">
      <alignment horizontal="center"/>
      <protection locked="0"/>
    </xf>
    <xf numFmtId="43" fontId="5" fillId="3" borderId="4" xfId="1" applyFont="1" applyFill="1" applyBorder="1" applyAlignment="1" applyProtection="1">
      <alignment horizontal="center" vertical="center" wrapText="1"/>
      <protection locked="0"/>
    </xf>
    <xf numFmtId="43" fontId="5" fillId="3" borderId="5" xfId="1" applyFont="1" applyFill="1" applyBorder="1" applyAlignment="1" applyProtection="1">
      <alignment horizontal="center" vertical="center" wrapText="1"/>
      <protection locked="0"/>
    </xf>
    <xf numFmtId="0" fontId="1" fillId="3" borderId="6" xfId="2" applyFill="1" applyBorder="1" applyAlignment="1" applyProtection="1">
      <alignment horizontal="right" vertical="center"/>
      <protection locked="0"/>
    </xf>
    <xf numFmtId="0" fontId="1" fillId="3" borderId="2" xfId="2" applyFill="1" applyBorder="1" applyAlignment="1" applyProtection="1">
      <alignment horizontal="right" vertical="center"/>
      <protection locked="0"/>
    </xf>
    <xf numFmtId="0" fontId="3" fillId="5" borderId="0" xfId="0" applyFont="1" applyFill="1" applyAlignment="1" applyProtection="1">
      <alignment horizontal="center"/>
      <protection locked="0"/>
    </xf>
    <xf numFmtId="166" fontId="8" fillId="4" borderId="4" xfId="1" applyNumberFormat="1" applyFont="1" applyFill="1" applyBorder="1" applyAlignment="1" applyProtection="1">
      <alignment horizontal="center" vertical="center"/>
    </xf>
    <xf numFmtId="166" fontId="8" fillId="4" borderId="10" xfId="1" applyNumberFormat="1" applyFont="1" applyFill="1" applyBorder="1" applyAlignment="1" applyProtection="1">
      <alignment horizontal="center" vertical="center"/>
    </xf>
    <xf numFmtId="166" fontId="8" fillId="6" borderId="11" xfId="1" applyNumberFormat="1" applyFont="1" applyFill="1" applyBorder="1" applyAlignment="1" applyProtection="1">
      <alignment horizontal="center"/>
    </xf>
    <xf numFmtId="166" fontId="8" fillId="6" borderId="6" xfId="1" applyNumberFormat="1" applyFont="1" applyFill="1" applyBorder="1" applyAlignment="1" applyProtection="1">
      <alignment horizontal="center"/>
    </xf>
    <xf numFmtId="164" fontId="2" fillId="2" borderId="8" xfId="2" applyNumberFormat="1" applyFont="1" applyFill="1" applyBorder="1" applyAlignment="1" applyProtection="1">
      <alignment horizontal="center" vertical="center"/>
      <protection locked="0"/>
    </xf>
    <xf numFmtId="164" fontId="2" fillId="2" borderId="12" xfId="2" applyNumberFormat="1" applyFont="1" applyFill="1" applyBorder="1" applyAlignment="1" applyProtection="1">
      <alignment horizontal="center" vertical="center"/>
      <protection locked="0"/>
    </xf>
    <xf numFmtId="0" fontId="8" fillId="6" borderId="4" xfId="2" applyFont="1" applyFill="1" applyBorder="1" applyAlignment="1" applyProtection="1">
      <alignment horizontal="right" vertical="center"/>
      <protection locked="0"/>
    </xf>
    <xf numFmtId="0" fontId="8" fillId="6" borderId="5" xfId="2" applyFont="1" applyFill="1" applyBorder="1" applyAlignment="1" applyProtection="1">
      <alignment horizontal="right" vertical="center"/>
      <protection locked="0"/>
    </xf>
    <xf numFmtId="0" fontId="5" fillId="3" borderId="4" xfId="2" applyFont="1" applyFill="1" applyBorder="1" applyAlignment="1" applyProtection="1">
      <alignment horizontal="left" vertical="center" wrapText="1"/>
      <protection locked="0"/>
    </xf>
    <xf numFmtId="0" fontId="5" fillId="3" borderId="5" xfId="2" applyFont="1" applyFill="1" applyBorder="1" applyAlignment="1" applyProtection="1">
      <alignment horizontal="left" vertical="center" wrapText="1"/>
      <protection locked="0"/>
    </xf>
    <xf numFmtId="0" fontId="5" fillId="3" borderId="8" xfId="2" applyFont="1" applyFill="1" applyBorder="1" applyAlignment="1" applyProtection="1">
      <alignment horizontal="right" vertical="center" wrapText="1"/>
      <protection locked="0"/>
    </xf>
    <xf numFmtId="0" fontId="5" fillId="3" borderId="9" xfId="2" applyFont="1" applyFill="1" applyBorder="1" applyAlignment="1" applyProtection="1">
      <alignment horizontal="right" vertical="center" wrapText="1"/>
      <protection locked="0"/>
    </xf>
    <xf numFmtId="166" fontId="8" fillId="4" borderId="4" xfId="1" applyNumberFormat="1" applyFont="1" applyFill="1" applyBorder="1" applyAlignment="1" applyProtection="1">
      <alignment horizontal="center" vertical="center" wrapText="1"/>
    </xf>
    <xf numFmtId="166" fontId="8" fillId="4" borderId="5" xfId="1" applyNumberFormat="1" applyFont="1" applyFill="1" applyBorder="1" applyAlignment="1" applyProtection="1">
      <alignment horizontal="center" vertical="center" wrapText="1"/>
    </xf>
    <xf numFmtId="0" fontId="2" fillId="2" borderId="7" xfId="2" applyFont="1" applyFill="1" applyBorder="1" applyAlignment="1" applyProtection="1">
      <alignment horizontal="center" vertical="center"/>
      <protection locked="0"/>
    </xf>
    <xf numFmtId="0" fontId="9" fillId="5" borderId="0" xfId="0" applyFont="1" applyFill="1" applyAlignment="1" applyProtection="1">
      <alignment horizontal="left" wrapText="1"/>
      <protection locked="0"/>
    </xf>
    <xf numFmtId="43" fontId="10" fillId="3" borderId="4" xfId="1" applyFont="1" applyFill="1" applyBorder="1" applyAlignment="1" applyProtection="1">
      <alignment horizontal="center"/>
    </xf>
    <xf numFmtId="43" fontId="10" fillId="3" borderId="5" xfId="1" applyFont="1" applyFill="1" applyBorder="1" applyAlignment="1" applyProtection="1">
      <alignment horizontal="center"/>
    </xf>
    <xf numFmtId="43" fontId="13" fillId="6" borderId="4" xfId="1" applyFont="1" applyFill="1" applyBorder="1" applyAlignment="1" applyProtection="1">
      <alignment horizontal="center"/>
    </xf>
    <xf numFmtId="43" fontId="13" fillId="6" borderId="5" xfId="1" applyFont="1" applyFill="1" applyBorder="1" applyAlignment="1" applyProtection="1">
      <alignment horizontal="center"/>
    </xf>
    <xf numFmtId="43" fontId="14" fillId="6" borderId="4" xfId="1" applyFont="1" applyFill="1" applyBorder="1" applyAlignment="1" applyProtection="1">
      <alignment horizontal="center"/>
    </xf>
    <xf numFmtId="43" fontId="14" fillId="6" borderId="5" xfId="1" applyFont="1" applyFill="1" applyBorder="1" applyAlignment="1" applyProtection="1">
      <alignment horizontal="center"/>
    </xf>
    <xf numFmtId="164" fontId="2" fillId="2" borderId="4" xfId="2" applyNumberFormat="1" applyFont="1" applyFill="1" applyBorder="1" applyAlignment="1" applyProtection="1">
      <alignment horizontal="center" vertical="center"/>
      <protection locked="0"/>
    </xf>
    <xf numFmtId="164" fontId="2" fillId="2" borderId="5" xfId="2" applyNumberFormat="1" applyFont="1" applyFill="1" applyBorder="1" applyAlignment="1" applyProtection="1">
      <alignment horizontal="center" vertical="center"/>
      <protection locked="0"/>
    </xf>
    <xf numFmtId="0" fontId="2" fillId="2" borderId="4" xfId="2" applyFont="1" applyFill="1" applyBorder="1" applyAlignment="1" applyProtection="1">
      <alignment horizontal="center" vertical="center"/>
      <protection locked="0"/>
    </xf>
    <xf numFmtId="0" fontId="2" fillId="2" borderId="5" xfId="2" applyFont="1" applyFill="1" applyBorder="1" applyAlignment="1" applyProtection="1">
      <alignment horizontal="center" vertical="center"/>
      <protection locked="0"/>
    </xf>
  </cellXfs>
  <cellStyles count="5">
    <cellStyle name="Millares" xfId="1" builtinId="3"/>
    <cellStyle name="Normal" xfId="0" builtinId="0"/>
    <cellStyle name="Normal 14" xfId="2" xr:uid="{5EAC0666-5785-4858-9567-0F6CB31A601E}"/>
    <cellStyle name="Normal 14 2" xfId="3" xr:uid="{97F244EE-CB53-491A-88C7-471BAA2CE099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EA8CFA-14B8-4ABE-A18F-976CABB706D8}">
  <sheetPr>
    <pageSetUpPr fitToPage="1"/>
  </sheetPr>
  <dimension ref="B2:F48"/>
  <sheetViews>
    <sheetView tabSelected="1" zoomScale="130" zoomScaleNormal="130" workbookViewId="0">
      <selection activeCell="H44" sqref="H44"/>
    </sheetView>
  </sheetViews>
  <sheetFormatPr baseColWidth="10" defaultColWidth="22" defaultRowHeight="14.4" x14ac:dyDescent="0.3"/>
  <cols>
    <col min="1" max="1" width="2.88671875" style="1" customWidth="1"/>
    <col min="2" max="2" width="31.5546875" style="1" customWidth="1"/>
    <col min="3" max="3" width="28.5546875" style="1" customWidth="1"/>
    <col min="4" max="4" width="28.6640625" style="1" customWidth="1"/>
    <col min="5" max="5" width="22" style="1"/>
    <col min="6" max="6" width="3.5546875" style="1" customWidth="1"/>
    <col min="7" max="16384" width="22" style="1"/>
  </cols>
  <sheetData>
    <row r="2" spans="2:6" x14ac:dyDescent="0.3">
      <c r="B2" s="40" t="s">
        <v>42</v>
      </c>
      <c r="C2" s="40"/>
      <c r="D2" s="40"/>
      <c r="E2" s="40"/>
    </row>
    <row r="3" spans="2:6" ht="15" thickBot="1" x14ac:dyDescent="0.35">
      <c r="C3" s="2" t="s">
        <v>7</v>
      </c>
      <c r="D3" s="2"/>
      <c r="F3" s="3"/>
    </row>
    <row r="4" spans="2:6" ht="15.6" thickTop="1" thickBot="1" x14ac:dyDescent="0.35">
      <c r="B4" s="65" t="s">
        <v>17</v>
      </c>
      <c r="C4" s="66"/>
      <c r="D4" s="63" t="s">
        <v>0</v>
      </c>
      <c r="E4" s="64"/>
      <c r="F4" s="3"/>
    </row>
    <row r="5" spans="2:6" ht="15.6" thickTop="1" thickBot="1" x14ac:dyDescent="0.35">
      <c r="B5" s="49" t="s">
        <v>19</v>
      </c>
      <c r="C5" s="50"/>
      <c r="D5" s="36">
        <v>5998560.21</v>
      </c>
      <c r="E5" s="37"/>
      <c r="F5" s="6"/>
    </row>
    <row r="6" spans="2:6" ht="16.5" customHeight="1" thickTop="1" thickBot="1" x14ac:dyDescent="0.35">
      <c r="B6" s="49" t="s">
        <v>20</v>
      </c>
      <c r="C6" s="50"/>
      <c r="D6" s="36">
        <v>5988130.7599999998</v>
      </c>
      <c r="E6" s="37"/>
      <c r="F6" s="6"/>
    </row>
    <row r="7" spans="2:6" ht="15.6" thickTop="1" thickBot="1" x14ac:dyDescent="0.35">
      <c r="B7" s="49" t="s">
        <v>21</v>
      </c>
      <c r="C7" s="50"/>
      <c r="D7" s="36">
        <v>2894989.48</v>
      </c>
      <c r="E7" s="37"/>
      <c r="F7" s="6"/>
    </row>
    <row r="8" spans="2:6" ht="15.6" thickTop="1" thickBot="1" x14ac:dyDescent="0.35">
      <c r="B8" s="49" t="s">
        <v>22</v>
      </c>
      <c r="C8" s="50"/>
      <c r="D8" s="36">
        <v>15389.03</v>
      </c>
      <c r="E8" s="37"/>
      <c r="F8" s="6"/>
    </row>
    <row r="9" spans="2:6" ht="15.6" thickTop="1" thickBot="1" x14ac:dyDescent="0.35">
      <c r="B9" s="4" t="s">
        <v>1</v>
      </c>
      <c r="C9" s="5"/>
      <c r="D9" s="36">
        <v>275959.33</v>
      </c>
      <c r="E9" s="37"/>
      <c r="F9" s="6"/>
    </row>
    <row r="10" spans="2:6" ht="28.8" thickTop="1" thickBot="1" x14ac:dyDescent="0.35">
      <c r="B10" s="4" t="s">
        <v>23</v>
      </c>
      <c r="C10" s="5"/>
      <c r="D10" s="36">
        <v>78156.7</v>
      </c>
      <c r="E10" s="37"/>
      <c r="F10" s="6"/>
    </row>
    <row r="11" spans="2:6" ht="15.6" thickTop="1" thickBot="1" x14ac:dyDescent="0.35">
      <c r="B11" s="4" t="s">
        <v>2</v>
      </c>
      <c r="C11" s="5"/>
      <c r="D11" s="36"/>
      <c r="E11" s="37"/>
      <c r="F11" s="6"/>
    </row>
    <row r="12" spans="2:6" ht="15.6" thickTop="1" thickBot="1" x14ac:dyDescent="0.35">
      <c r="B12" s="4" t="s">
        <v>4</v>
      </c>
      <c r="C12" s="5"/>
      <c r="D12" s="36"/>
      <c r="E12" s="37"/>
      <c r="F12" s="6"/>
    </row>
    <row r="13" spans="2:6" ht="15.6" thickTop="1" thickBot="1" x14ac:dyDescent="0.35">
      <c r="B13" s="49" t="s">
        <v>3</v>
      </c>
      <c r="C13" s="50"/>
      <c r="D13" s="36">
        <v>4764409.84</v>
      </c>
      <c r="E13" s="37"/>
      <c r="F13" s="6"/>
    </row>
    <row r="14" spans="2:6" ht="15.6" thickTop="1" thickBot="1" x14ac:dyDescent="0.35">
      <c r="B14" s="49" t="s">
        <v>24</v>
      </c>
      <c r="C14" s="50"/>
      <c r="D14" s="36"/>
      <c r="E14" s="37"/>
      <c r="F14" s="6"/>
    </row>
    <row r="15" spans="2:6" ht="15.6" thickTop="1" thickBot="1" x14ac:dyDescent="0.35">
      <c r="B15" s="49" t="s">
        <v>25</v>
      </c>
      <c r="C15" s="50"/>
      <c r="D15" s="36">
        <v>76593</v>
      </c>
      <c r="E15" s="37"/>
      <c r="F15" s="6"/>
    </row>
    <row r="16" spans="2:6" ht="15.6" thickTop="1" thickBot="1" x14ac:dyDescent="0.35">
      <c r="B16" s="49" t="s">
        <v>26</v>
      </c>
      <c r="C16" s="50"/>
      <c r="D16" s="36">
        <v>70030.61</v>
      </c>
      <c r="E16" s="37"/>
      <c r="F16" s="6"/>
    </row>
    <row r="17" spans="2:6" ht="15.6" thickTop="1" thickBot="1" x14ac:dyDescent="0.35">
      <c r="B17" s="38" t="s">
        <v>5</v>
      </c>
      <c r="C17" s="39"/>
      <c r="D17" s="53">
        <f>SUM(D5:E16)</f>
        <v>20162218.959999997</v>
      </c>
      <c r="E17" s="54"/>
      <c r="F17" s="7"/>
    </row>
    <row r="18" spans="2:6" ht="15" thickTop="1" x14ac:dyDescent="0.3">
      <c r="C18" s="8"/>
      <c r="D18" s="8"/>
      <c r="E18" s="9"/>
      <c r="F18" s="9"/>
    </row>
    <row r="19" spans="2:6" ht="15" thickBot="1" x14ac:dyDescent="0.35">
      <c r="B19" s="55" t="s">
        <v>18</v>
      </c>
      <c r="C19" s="31"/>
      <c r="D19" s="45" t="s">
        <v>0</v>
      </c>
      <c r="E19" s="46"/>
    </row>
    <row r="20" spans="2:6" ht="15.6" thickTop="1" thickBot="1" x14ac:dyDescent="0.35">
      <c r="B20" s="49" t="s">
        <v>27</v>
      </c>
      <c r="C20" s="50"/>
      <c r="D20" s="36">
        <v>10673657.76</v>
      </c>
      <c r="E20" s="37"/>
    </row>
    <row r="21" spans="2:6" ht="15.6" thickTop="1" thickBot="1" x14ac:dyDescent="0.35">
      <c r="B21" s="49" t="s">
        <v>28</v>
      </c>
      <c r="C21" s="50"/>
      <c r="D21" s="36"/>
      <c r="E21" s="37"/>
    </row>
    <row r="22" spans="2:6" ht="15.6" thickTop="1" thickBot="1" x14ac:dyDescent="0.35">
      <c r="B22" s="51" t="s">
        <v>6</v>
      </c>
      <c r="C22" s="52" t="s">
        <v>6</v>
      </c>
      <c r="D22" s="41">
        <f>SUM(D20:E21)</f>
        <v>10673657.76</v>
      </c>
      <c r="E22" s="42"/>
    </row>
    <row r="23" spans="2:6" ht="15.6" thickTop="1" thickBot="1" x14ac:dyDescent="0.35">
      <c r="B23" s="47" t="s">
        <v>38</v>
      </c>
      <c r="C23" s="48"/>
      <c r="D23" s="43">
        <f>+D17+D22</f>
        <v>30835876.719999999</v>
      </c>
      <c r="E23" s="44"/>
    </row>
    <row r="24" spans="2:6" ht="15" thickTop="1" x14ac:dyDescent="0.3"/>
    <row r="25" spans="2:6" ht="16.8" thickBot="1" x14ac:dyDescent="0.35">
      <c r="B25" s="30" t="s">
        <v>32</v>
      </c>
      <c r="C25" s="31"/>
      <c r="D25" s="32" t="s">
        <v>33</v>
      </c>
      <c r="E25" s="33"/>
    </row>
    <row r="26" spans="2:6" ht="15.6" thickTop="1" thickBot="1" x14ac:dyDescent="0.35">
      <c r="B26" s="10" t="s">
        <v>43</v>
      </c>
      <c r="C26" s="11">
        <v>2452458</v>
      </c>
      <c r="D26" s="34">
        <v>250</v>
      </c>
      <c r="E26" s="35"/>
    </row>
    <row r="27" spans="2:6" ht="15.6" thickTop="1" thickBot="1" x14ac:dyDescent="0.35">
      <c r="B27" s="10" t="s">
        <v>44</v>
      </c>
      <c r="C27" s="12">
        <v>1565408</v>
      </c>
      <c r="D27" s="34">
        <v>150</v>
      </c>
      <c r="E27" s="35"/>
    </row>
    <row r="28" spans="2:6" ht="15.6" thickTop="1" thickBot="1" x14ac:dyDescent="0.35">
      <c r="B28" s="10"/>
      <c r="C28" s="12"/>
      <c r="D28" s="34"/>
      <c r="E28" s="35"/>
    </row>
    <row r="29" spans="2:6" ht="15.6" thickTop="1" thickBot="1" x14ac:dyDescent="0.35">
      <c r="B29" s="13" t="s">
        <v>39</v>
      </c>
      <c r="C29" s="23">
        <f>SUM(C26:C28)</f>
        <v>4017866</v>
      </c>
      <c r="D29" s="59">
        <f>SUM(D26:D28)</f>
        <v>400</v>
      </c>
      <c r="E29" s="60"/>
    </row>
    <row r="30" spans="2:6" ht="15.6" thickTop="1" thickBot="1" x14ac:dyDescent="0.35">
      <c r="B30" s="30" t="s">
        <v>34</v>
      </c>
      <c r="C30" s="31"/>
      <c r="D30" s="63" t="s">
        <v>35</v>
      </c>
      <c r="E30" s="64"/>
    </row>
    <row r="31" spans="2:6" ht="15.6" thickTop="1" thickBot="1" x14ac:dyDescent="0.35">
      <c r="B31" s="10"/>
      <c r="C31" s="14" t="str">
        <f>B26</f>
        <v>Planta Noria Alta</v>
      </c>
      <c r="D31" s="36">
        <v>20043319.868000001</v>
      </c>
      <c r="E31" s="37"/>
    </row>
    <row r="32" spans="2:6" ht="15.6" thickTop="1" thickBot="1" x14ac:dyDescent="0.35">
      <c r="B32" s="10"/>
      <c r="C32" s="14" t="str">
        <f>B27</f>
        <v>Planta sur</v>
      </c>
      <c r="D32" s="36">
        <v>10792556.851999998</v>
      </c>
      <c r="E32" s="37"/>
    </row>
    <row r="33" spans="2:5" ht="15.6" thickTop="1" thickBot="1" x14ac:dyDescent="0.35">
      <c r="B33" s="10"/>
      <c r="C33" s="14"/>
      <c r="D33" s="36">
        <v>0</v>
      </c>
      <c r="E33" s="37"/>
    </row>
    <row r="34" spans="2:5" ht="15.6" thickTop="1" thickBot="1" x14ac:dyDescent="0.35">
      <c r="B34" s="15"/>
      <c r="C34" s="16" t="s">
        <v>40</v>
      </c>
      <c r="D34" s="61">
        <f>SUM(D31:E33)</f>
        <v>30835876.719999999</v>
      </c>
      <c r="E34" s="62"/>
    </row>
    <row r="35" spans="2:5" ht="15.6" thickTop="1" thickBot="1" x14ac:dyDescent="0.35">
      <c r="B35" s="10"/>
      <c r="C35" s="14" t="s">
        <v>37</v>
      </c>
      <c r="D35" s="57">
        <f>+C29</f>
        <v>4017866</v>
      </c>
      <c r="E35" s="58"/>
    </row>
    <row r="36" spans="2:5" ht="17.399999999999999" thickTop="1" thickBot="1" x14ac:dyDescent="0.35">
      <c r="B36" s="10"/>
      <c r="C36" s="26" t="s">
        <v>36</v>
      </c>
      <c r="D36" s="57">
        <f>+D34/D35</f>
        <v>7.6746901763274336</v>
      </c>
      <c r="E36" s="58"/>
    </row>
    <row r="37" spans="2:5" ht="15" thickTop="1" x14ac:dyDescent="0.3"/>
    <row r="38" spans="2:5" ht="15" thickBot="1" x14ac:dyDescent="0.35">
      <c r="B38" s="1" t="s">
        <v>8</v>
      </c>
    </row>
    <row r="39" spans="2:5" ht="45" customHeight="1" thickTop="1" thickBot="1" x14ac:dyDescent="0.35">
      <c r="B39" s="17" t="s">
        <v>9</v>
      </c>
      <c r="C39" s="18" t="s">
        <v>10</v>
      </c>
      <c r="D39" s="19" t="s">
        <v>29</v>
      </c>
      <c r="E39" s="18" t="s">
        <v>11</v>
      </c>
    </row>
    <row r="40" spans="2:5" ht="15.6" thickTop="1" thickBot="1" x14ac:dyDescent="0.35">
      <c r="B40" s="20" t="s">
        <v>12</v>
      </c>
      <c r="C40" s="21">
        <v>164255464</v>
      </c>
      <c r="D40" s="24">
        <f>+C40*E40</f>
        <v>26280874.240000002</v>
      </c>
      <c r="E40" s="27">
        <v>0.16</v>
      </c>
    </row>
    <row r="41" spans="2:5" ht="15.6" thickTop="1" thickBot="1" x14ac:dyDescent="0.35">
      <c r="B41" s="1" t="s">
        <v>13</v>
      </c>
    </row>
    <row r="42" spans="2:5" ht="48" customHeight="1" thickTop="1" thickBot="1" x14ac:dyDescent="0.35">
      <c r="B42" s="17" t="s">
        <v>9</v>
      </c>
      <c r="C42" s="18" t="s">
        <v>10</v>
      </c>
      <c r="D42" s="19" t="s">
        <v>30</v>
      </c>
      <c r="E42" s="18" t="s">
        <v>14</v>
      </c>
    </row>
    <row r="43" spans="2:5" ht="15.6" thickTop="1" thickBot="1" x14ac:dyDescent="0.35">
      <c r="B43" s="20" t="s">
        <v>12</v>
      </c>
      <c r="C43" s="22">
        <f>C40</f>
        <v>164255464</v>
      </c>
      <c r="D43" s="25">
        <f>+D23</f>
        <v>30835876.719999999</v>
      </c>
      <c r="E43" s="28">
        <f>+$D$43/$C$43</f>
        <v>0.18773120825983602</v>
      </c>
    </row>
    <row r="44" spans="2:5" ht="15.6" thickTop="1" thickBot="1" x14ac:dyDescent="0.35">
      <c r="B44" s="1" t="s">
        <v>15</v>
      </c>
    </row>
    <row r="45" spans="2:5" ht="45" customHeight="1" thickTop="1" thickBot="1" x14ac:dyDescent="0.35">
      <c r="B45" s="17" t="s">
        <v>9</v>
      </c>
      <c r="C45" s="18" t="s">
        <v>10</v>
      </c>
      <c r="D45" s="19" t="s">
        <v>31</v>
      </c>
      <c r="E45" s="18" t="s">
        <v>16</v>
      </c>
    </row>
    <row r="46" spans="2:5" ht="15.6" thickTop="1" thickBot="1" x14ac:dyDescent="0.35">
      <c r="B46" s="20" t="s">
        <v>12</v>
      </c>
      <c r="C46" s="22">
        <f>C43</f>
        <v>164255464</v>
      </c>
      <c r="D46" s="24">
        <f>+C46*E46</f>
        <v>30387260.84</v>
      </c>
      <c r="E46" s="29">
        <v>0.185</v>
      </c>
    </row>
    <row r="47" spans="2:5" ht="15" thickTop="1" x14ac:dyDescent="0.3"/>
    <row r="48" spans="2:5" ht="52.5" customHeight="1" x14ac:dyDescent="0.3">
      <c r="B48" s="56" t="s">
        <v>41</v>
      </c>
      <c r="C48" s="56"/>
      <c r="D48" s="56"/>
      <c r="E48" s="56"/>
    </row>
  </sheetData>
  <sheetProtection algorithmName="SHA-512" hashValue="xXakhCuIOb73BeFvyBlLc/OcQkmOMX4Y/4bkGLMxGR6pCl4Q3S6Y5/fhM9jQEZQ51FFCjRxPBpRgH+lCo225vg==" saltValue="IjgyKn+uzVnZ8LUWtfMzFQ==" spinCount="100000" sheet="1" objects="1" scenarios="1"/>
  <mergeCells count="50">
    <mergeCell ref="D9:E9"/>
    <mergeCell ref="D10:E10"/>
    <mergeCell ref="D11:E11"/>
    <mergeCell ref="D12:E12"/>
    <mergeCell ref="B8:C8"/>
    <mergeCell ref="D8:E8"/>
    <mergeCell ref="B4:C4"/>
    <mergeCell ref="B5:C5"/>
    <mergeCell ref="B6:C6"/>
    <mergeCell ref="D4:E4"/>
    <mergeCell ref="B7:C7"/>
    <mergeCell ref="D5:E5"/>
    <mergeCell ref="D6:E6"/>
    <mergeCell ref="D7:E7"/>
    <mergeCell ref="B48:E48"/>
    <mergeCell ref="D27:E27"/>
    <mergeCell ref="D28:E28"/>
    <mergeCell ref="D31:E31"/>
    <mergeCell ref="D32:E32"/>
    <mergeCell ref="D33:E33"/>
    <mergeCell ref="D35:E35"/>
    <mergeCell ref="B30:C30"/>
    <mergeCell ref="D36:E36"/>
    <mergeCell ref="D29:E29"/>
    <mergeCell ref="D34:E34"/>
    <mergeCell ref="D30:E30"/>
    <mergeCell ref="B2:E2"/>
    <mergeCell ref="D22:E22"/>
    <mergeCell ref="D23:E23"/>
    <mergeCell ref="D19:E19"/>
    <mergeCell ref="B23:C23"/>
    <mergeCell ref="D13:E13"/>
    <mergeCell ref="D21:E21"/>
    <mergeCell ref="B20:C20"/>
    <mergeCell ref="B21:C21"/>
    <mergeCell ref="B22:C22"/>
    <mergeCell ref="D17:E17"/>
    <mergeCell ref="B19:C19"/>
    <mergeCell ref="B13:C13"/>
    <mergeCell ref="B14:C14"/>
    <mergeCell ref="B15:C15"/>
    <mergeCell ref="B16:C16"/>
    <mergeCell ref="B25:C25"/>
    <mergeCell ref="D25:E25"/>
    <mergeCell ref="D26:E26"/>
    <mergeCell ref="D14:E14"/>
    <mergeCell ref="D15:E15"/>
    <mergeCell ref="D16:E16"/>
    <mergeCell ref="D20:E20"/>
    <mergeCell ref="B17:C17"/>
  </mergeCells>
  <pageMargins left="0.7" right="0.7" top="0.75" bottom="0.75" header="0.3" footer="0.3"/>
  <pageSetup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5 FTAR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Sacnite Arriaga Anguiano</dc:creator>
  <cp:lastModifiedBy>Alejandra Torres Morales</cp:lastModifiedBy>
  <cp:lastPrinted>2023-10-16T18:38:16Z</cp:lastPrinted>
  <dcterms:created xsi:type="dcterms:W3CDTF">2023-09-25T16:48:54Z</dcterms:created>
  <dcterms:modified xsi:type="dcterms:W3CDTF">2023-10-16T18:38:56Z</dcterms:modified>
</cp:coreProperties>
</file>